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 прогр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E222" i="1" l="1"/>
  <c r="H494" i="1" l="1"/>
  <c r="H493" i="1" s="1"/>
  <c r="G494" i="1"/>
  <c r="G493" i="1" s="1"/>
  <c r="F494" i="1"/>
  <c r="F493" i="1" s="1"/>
  <c r="E494" i="1"/>
  <c r="E493" i="1" s="1"/>
  <c r="D494" i="1"/>
  <c r="D493" i="1" s="1"/>
  <c r="C494" i="1"/>
  <c r="C493" i="1" s="1"/>
  <c r="H492" i="1"/>
  <c r="H491" i="1" s="1"/>
  <c r="G492" i="1"/>
  <c r="G491" i="1" s="1"/>
  <c r="F492" i="1"/>
  <c r="F491" i="1" s="1"/>
  <c r="E492" i="1"/>
  <c r="E491" i="1" s="1"/>
  <c r="D492" i="1"/>
  <c r="D491" i="1" s="1"/>
  <c r="C492" i="1"/>
  <c r="C491" i="1" s="1"/>
  <c r="H490" i="1"/>
  <c r="H489" i="1" s="1"/>
  <c r="G490" i="1"/>
  <c r="G489" i="1" s="1"/>
  <c r="F490" i="1"/>
  <c r="F489" i="1" s="1"/>
  <c r="E490" i="1"/>
  <c r="E489" i="1" s="1"/>
  <c r="D490" i="1"/>
  <c r="D489" i="1" s="1"/>
  <c r="C490" i="1"/>
  <c r="C489" i="1" s="1"/>
  <c r="H487" i="1"/>
  <c r="H486" i="1" s="1"/>
  <c r="H485" i="1" s="1"/>
  <c r="G487" i="1"/>
  <c r="G486" i="1" s="1"/>
  <c r="G485" i="1" s="1"/>
  <c r="F487" i="1"/>
  <c r="F486" i="1" s="1"/>
  <c r="F485" i="1" s="1"/>
  <c r="E487" i="1"/>
  <c r="E486" i="1" s="1"/>
  <c r="E485" i="1" s="1"/>
  <c r="D487" i="1"/>
  <c r="D486" i="1" s="1"/>
  <c r="D485" i="1" s="1"/>
  <c r="C487" i="1"/>
  <c r="C486" i="1" s="1"/>
  <c r="C485" i="1" s="1"/>
  <c r="H484" i="1"/>
  <c r="H483" i="1" s="1"/>
  <c r="H482" i="1" s="1"/>
  <c r="G484" i="1"/>
  <c r="G483" i="1" s="1"/>
  <c r="G482" i="1" s="1"/>
  <c r="F484" i="1"/>
  <c r="E484" i="1"/>
  <c r="E483" i="1" s="1"/>
  <c r="E482" i="1" s="1"/>
  <c r="D484" i="1"/>
  <c r="D483" i="1" s="1"/>
  <c r="D482" i="1" s="1"/>
  <c r="C484" i="1"/>
  <c r="C483" i="1" s="1"/>
  <c r="C482" i="1" s="1"/>
  <c r="F483" i="1"/>
  <c r="F482" i="1" s="1"/>
  <c r="H481" i="1"/>
  <c r="H480" i="1" s="1"/>
  <c r="G481" i="1"/>
  <c r="G480" i="1" s="1"/>
  <c r="F481" i="1"/>
  <c r="F480" i="1" s="1"/>
  <c r="E481" i="1"/>
  <c r="E480" i="1" s="1"/>
  <c r="D481" i="1"/>
  <c r="D480" i="1" s="1"/>
  <c r="C481" i="1"/>
  <c r="C480" i="1" s="1"/>
  <c r="H479" i="1"/>
  <c r="H478" i="1" s="1"/>
  <c r="G479" i="1"/>
  <c r="G478" i="1" s="1"/>
  <c r="F479" i="1"/>
  <c r="F478" i="1" s="1"/>
  <c r="E479" i="1"/>
  <c r="E478" i="1" s="1"/>
  <c r="D479" i="1"/>
  <c r="D478" i="1" s="1"/>
  <c r="C479" i="1"/>
  <c r="C478" i="1" s="1"/>
  <c r="H475" i="1"/>
  <c r="H474" i="1" s="1"/>
  <c r="G475" i="1"/>
  <c r="G474" i="1" s="1"/>
  <c r="F475" i="1"/>
  <c r="F474" i="1" s="1"/>
  <c r="E475" i="1"/>
  <c r="E474" i="1" s="1"/>
  <c r="D475" i="1"/>
  <c r="D474" i="1" s="1"/>
  <c r="C475" i="1"/>
  <c r="C474" i="1" s="1"/>
  <c r="H473" i="1"/>
  <c r="H472" i="1" s="1"/>
  <c r="G473" i="1"/>
  <c r="G472" i="1" s="1"/>
  <c r="F473" i="1"/>
  <c r="F472" i="1" s="1"/>
  <c r="E473" i="1"/>
  <c r="E472" i="1" s="1"/>
  <c r="D473" i="1"/>
  <c r="D472" i="1" s="1"/>
  <c r="C473" i="1"/>
  <c r="C472" i="1" s="1"/>
  <c r="H471" i="1"/>
  <c r="H470" i="1" s="1"/>
  <c r="G471" i="1"/>
  <c r="G470" i="1" s="1"/>
  <c r="F471" i="1"/>
  <c r="F470" i="1" s="1"/>
  <c r="E471" i="1"/>
  <c r="E470" i="1" s="1"/>
  <c r="D471" i="1"/>
  <c r="D470" i="1" s="1"/>
  <c r="C471" i="1"/>
  <c r="C470" i="1" s="1"/>
  <c r="H469" i="1"/>
  <c r="H468" i="1" s="1"/>
  <c r="G469" i="1"/>
  <c r="G468" i="1" s="1"/>
  <c r="F469" i="1"/>
  <c r="F468" i="1" s="1"/>
  <c r="E469" i="1"/>
  <c r="E468" i="1" s="1"/>
  <c r="D469" i="1"/>
  <c r="D468" i="1" s="1"/>
  <c r="C469" i="1"/>
  <c r="C468" i="1" s="1"/>
  <c r="H467" i="1"/>
  <c r="H466" i="1" s="1"/>
  <c r="G467" i="1"/>
  <c r="G466" i="1" s="1"/>
  <c r="F467" i="1"/>
  <c r="F466" i="1" s="1"/>
  <c r="E467" i="1"/>
  <c r="E466" i="1" s="1"/>
  <c r="D467" i="1"/>
  <c r="D466" i="1" s="1"/>
  <c r="C467" i="1"/>
  <c r="C466" i="1" s="1"/>
  <c r="H465" i="1"/>
  <c r="H464" i="1" s="1"/>
  <c r="G465" i="1"/>
  <c r="G464" i="1" s="1"/>
  <c r="F465" i="1"/>
  <c r="F464" i="1" s="1"/>
  <c r="E465" i="1"/>
  <c r="E464" i="1" s="1"/>
  <c r="D465" i="1"/>
  <c r="D464" i="1" s="1"/>
  <c r="C465" i="1"/>
  <c r="C464" i="1" s="1"/>
  <c r="H463" i="1"/>
  <c r="H462" i="1" s="1"/>
  <c r="G463" i="1"/>
  <c r="G462" i="1" s="1"/>
  <c r="F463" i="1"/>
  <c r="F462" i="1" s="1"/>
  <c r="E463" i="1"/>
  <c r="E462" i="1" s="1"/>
  <c r="D463" i="1"/>
  <c r="D462" i="1" s="1"/>
  <c r="C463" i="1"/>
  <c r="C462" i="1" s="1"/>
  <c r="H461" i="1"/>
  <c r="H460" i="1" s="1"/>
  <c r="G461" i="1"/>
  <c r="G460" i="1" s="1"/>
  <c r="F461" i="1"/>
  <c r="F460" i="1" s="1"/>
  <c r="E461" i="1"/>
  <c r="E460" i="1" s="1"/>
  <c r="D461" i="1"/>
  <c r="D460" i="1" s="1"/>
  <c r="C461" i="1"/>
  <c r="C460" i="1" s="1"/>
  <c r="H459" i="1"/>
  <c r="H458" i="1" s="1"/>
  <c r="G459" i="1"/>
  <c r="G458" i="1" s="1"/>
  <c r="F459" i="1"/>
  <c r="F458" i="1" s="1"/>
  <c r="E459" i="1"/>
  <c r="E458" i="1" s="1"/>
  <c r="D459" i="1"/>
  <c r="D458" i="1" s="1"/>
  <c r="C459" i="1"/>
  <c r="C458" i="1" s="1"/>
  <c r="H457" i="1"/>
  <c r="H456" i="1" s="1"/>
  <c r="G457" i="1"/>
  <c r="G456" i="1" s="1"/>
  <c r="F457" i="1"/>
  <c r="F456" i="1" s="1"/>
  <c r="E457" i="1"/>
  <c r="E456" i="1" s="1"/>
  <c r="D457" i="1"/>
  <c r="D456" i="1" s="1"/>
  <c r="C457" i="1"/>
  <c r="C456" i="1" s="1"/>
  <c r="H455" i="1"/>
  <c r="H454" i="1" s="1"/>
  <c r="G455" i="1"/>
  <c r="G454" i="1" s="1"/>
  <c r="F455" i="1"/>
  <c r="F454" i="1" s="1"/>
  <c r="E455" i="1"/>
  <c r="E454" i="1" s="1"/>
  <c r="D455" i="1"/>
  <c r="D454" i="1" s="1"/>
  <c r="C455" i="1"/>
  <c r="C454" i="1" s="1"/>
  <c r="H452" i="1"/>
  <c r="H451" i="1" s="1"/>
  <c r="G452" i="1"/>
  <c r="G451" i="1" s="1"/>
  <c r="F452" i="1"/>
  <c r="F451" i="1" s="1"/>
  <c r="E452" i="1"/>
  <c r="E451" i="1" s="1"/>
  <c r="D452" i="1"/>
  <c r="D451" i="1" s="1"/>
  <c r="C452" i="1"/>
  <c r="C451" i="1" s="1"/>
  <c r="H449" i="1"/>
  <c r="H448" i="1" s="1"/>
  <c r="G449" i="1"/>
  <c r="G448" i="1" s="1"/>
  <c r="F449" i="1"/>
  <c r="F448" i="1" s="1"/>
  <c r="E449" i="1"/>
  <c r="E448" i="1" s="1"/>
  <c r="D449" i="1"/>
  <c r="D448" i="1" s="1"/>
  <c r="C449" i="1"/>
  <c r="C448" i="1" s="1"/>
  <c r="H447" i="1"/>
  <c r="H446" i="1" s="1"/>
  <c r="G447" i="1"/>
  <c r="G446" i="1" s="1"/>
  <c r="F447" i="1"/>
  <c r="F446" i="1" s="1"/>
  <c r="E447" i="1"/>
  <c r="E446" i="1" s="1"/>
  <c r="D447" i="1"/>
  <c r="D446" i="1" s="1"/>
  <c r="C447" i="1"/>
  <c r="C446" i="1" s="1"/>
  <c r="H445" i="1"/>
  <c r="H444" i="1" s="1"/>
  <c r="G445" i="1"/>
  <c r="G444" i="1" s="1"/>
  <c r="F445" i="1"/>
  <c r="F444" i="1" s="1"/>
  <c r="E445" i="1"/>
  <c r="E444" i="1" s="1"/>
  <c r="D445" i="1"/>
  <c r="D444" i="1" s="1"/>
  <c r="C445" i="1"/>
  <c r="C444" i="1" s="1"/>
  <c r="H443" i="1"/>
  <c r="H442" i="1" s="1"/>
  <c r="G443" i="1"/>
  <c r="G442" i="1" s="1"/>
  <c r="F443" i="1"/>
  <c r="F442" i="1" s="1"/>
  <c r="E443" i="1"/>
  <c r="E442" i="1" s="1"/>
  <c r="D443" i="1"/>
  <c r="D442" i="1" s="1"/>
  <c r="C443" i="1"/>
  <c r="C442" i="1" s="1"/>
  <c r="H441" i="1"/>
  <c r="H440" i="1" s="1"/>
  <c r="G441" i="1"/>
  <c r="G440" i="1" s="1"/>
  <c r="F441" i="1"/>
  <c r="F440" i="1" s="1"/>
  <c r="E441" i="1"/>
  <c r="E440" i="1" s="1"/>
  <c r="D441" i="1"/>
  <c r="D440" i="1" s="1"/>
  <c r="C441" i="1"/>
  <c r="C440" i="1" s="1"/>
  <c r="H439" i="1"/>
  <c r="H438" i="1" s="1"/>
  <c r="G439" i="1"/>
  <c r="G438" i="1" s="1"/>
  <c r="F439" i="1"/>
  <c r="F438" i="1" s="1"/>
  <c r="E439" i="1"/>
  <c r="E438" i="1" s="1"/>
  <c r="D439" i="1"/>
  <c r="D438" i="1" s="1"/>
  <c r="C439" i="1"/>
  <c r="C438" i="1" s="1"/>
  <c r="H437" i="1"/>
  <c r="H436" i="1" s="1"/>
  <c r="G437" i="1"/>
  <c r="G436" i="1" s="1"/>
  <c r="F437" i="1"/>
  <c r="E437" i="1"/>
  <c r="E436" i="1" s="1"/>
  <c r="D437" i="1"/>
  <c r="D436" i="1" s="1"/>
  <c r="C437" i="1"/>
  <c r="C436" i="1" s="1"/>
  <c r="F436" i="1"/>
  <c r="H435" i="1"/>
  <c r="H434" i="1" s="1"/>
  <c r="G435" i="1"/>
  <c r="G434" i="1" s="1"/>
  <c r="F435" i="1"/>
  <c r="F434" i="1" s="1"/>
  <c r="E435" i="1"/>
  <c r="E434" i="1" s="1"/>
  <c r="D435" i="1"/>
  <c r="D434" i="1" s="1"/>
  <c r="C435" i="1"/>
  <c r="C434" i="1" s="1"/>
  <c r="H433" i="1"/>
  <c r="H432" i="1" s="1"/>
  <c r="G433" i="1"/>
  <c r="G432" i="1" s="1"/>
  <c r="F433" i="1"/>
  <c r="F432" i="1" s="1"/>
  <c r="E433" i="1"/>
  <c r="E432" i="1" s="1"/>
  <c r="D433" i="1"/>
  <c r="D432" i="1" s="1"/>
  <c r="C433" i="1"/>
  <c r="C432" i="1" s="1"/>
  <c r="H430" i="1"/>
  <c r="H429" i="1" s="1"/>
  <c r="G430" i="1"/>
  <c r="G429" i="1" s="1"/>
  <c r="F430" i="1"/>
  <c r="F429" i="1" s="1"/>
  <c r="E430" i="1"/>
  <c r="E429" i="1" s="1"/>
  <c r="D430" i="1"/>
  <c r="D429" i="1" s="1"/>
  <c r="C430" i="1"/>
  <c r="C429" i="1" s="1"/>
  <c r="H428" i="1"/>
  <c r="H427" i="1" s="1"/>
  <c r="G428" i="1"/>
  <c r="G427" i="1" s="1"/>
  <c r="F428" i="1"/>
  <c r="F427" i="1" s="1"/>
  <c r="E428" i="1"/>
  <c r="E427" i="1" s="1"/>
  <c r="D428" i="1"/>
  <c r="D427" i="1" s="1"/>
  <c r="C428" i="1"/>
  <c r="C427" i="1" s="1"/>
  <c r="H426" i="1"/>
  <c r="H425" i="1" s="1"/>
  <c r="G426" i="1"/>
  <c r="G425" i="1" s="1"/>
  <c r="F426" i="1"/>
  <c r="F425" i="1" s="1"/>
  <c r="E426" i="1"/>
  <c r="E425" i="1" s="1"/>
  <c r="D426" i="1"/>
  <c r="D425" i="1" s="1"/>
  <c r="C426" i="1"/>
  <c r="C425" i="1" s="1"/>
  <c r="H424" i="1"/>
  <c r="H423" i="1" s="1"/>
  <c r="G424" i="1"/>
  <c r="G423" i="1" s="1"/>
  <c r="F424" i="1"/>
  <c r="F423" i="1" s="1"/>
  <c r="E424" i="1"/>
  <c r="E423" i="1" s="1"/>
  <c r="D424" i="1"/>
  <c r="D423" i="1" s="1"/>
  <c r="C424" i="1"/>
  <c r="C423" i="1" s="1"/>
  <c r="H422" i="1"/>
  <c r="H421" i="1" s="1"/>
  <c r="G422" i="1"/>
  <c r="G421" i="1" s="1"/>
  <c r="F422" i="1"/>
  <c r="F421" i="1" s="1"/>
  <c r="E422" i="1"/>
  <c r="E421" i="1" s="1"/>
  <c r="D422" i="1"/>
  <c r="D421" i="1" s="1"/>
  <c r="C422" i="1"/>
  <c r="C421" i="1" s="1"/>
  <c r="H420" i="1"/>
  <c r="H419" i="1" s="1"/>
  <c r="G420" i="1"/>
  <c r="G419" i="1" s="1"/>
  <c r="F420" i="1"/>
  <c r="F419" i="1" s="1"/>
  <c r="E420" i="1"/>
  <c r="E419" i="1" s="1"/>
  <c r="D420" i="1"/>
  <c r="D419" i="1" s="1"/>
  <c r="C420" i="1"/>
  <c r="C419" i="1" s="1"/>
  <c r="H418" i="1"/>
  <c r="H417" i="1" s="1"/>
  <c r="G418" i="1"/>
  <c r="G417" i="1" s="1"/>
  <c r="F418" i="1"/>
  <c r="F417" i="1" s="1"/>
  <c r="E418" i="1"/>
  <c r="E417" i="1" s="1"/>
  <c r="D418" i="1"/>
  <c r="D417" i="1" s="1"/>
  <c r="C418" i="1"/>
  <c r="C417" i="1" s="1"/>
  <c r="H416" i="1"/>
  <c r="H415" i="1" s="1"/>
  <c r="G416" i="1"/>
  <c r="G415" i="1" s="1"/>
  <c r="F416" i="1"/>
  <c r="F415" i="1" s="1"/>
  <c r="E416" i="1"/>
  <c r="E415" i="1" s="1"/>
  <c r="D416" i="1"/>
  <c r="D415" i="1" s="1"/>
  <c r="C416" i="1"/>
  <c r="C415" i="1" s="1"/>
  <c r="H414" i="1"/>
  <c r="H413" i="1" s="1"/>
  <c r="G414" i="1"/>
  <c r="G413" i="1" s="1"/>
  <c r="F414" i="1"/>
  <c r="F413" i="1" s="1"/>
  <c r="E414" i="1"/>
  <c r="E413" i="1" s="1"/>
  <c r="D414" i="1"/>
  <c r="D413" i="1" s="1"/>
  <c r="C414" i="1"/>
  <c r="C413" i="1" s="1"/>
  <c r="H412" i="1"/>
  <c r="H411" i="1" s="1"/>
  <c r="G412" i="1"/>
  <c r="G411" i="1" s="1"/>
  <c r="F412" i="1"/>
  <c r="F411" i="1" s="1"/>
  <c r="E412" i="1"/>
  <c r="E411" i="1" s="1"/>
  <c r="D412" i="1"/>
  <c r="D411" i="1" s="1"/>
  <c r="C412" i="1"/>
  <c r="C411" i="1" s="1"/>
  <c r="H409" i="1"/>
  <c r="H408" i="1" s="1"/>
  <c r="G409" i="1"/>
  <c r="G408" i="1" s="1"/>
  <c r="F409" i="1"/>
  <c r="F408" i="1" s="1"/>
  <c r="E409" i="1"/>
  <c r="E408" i="1" s="1"/>
  <c r="D409" i="1"/>
  <c r="D408" i="1" s="1"/>
  <c r="C409" i="1"/>
  <c r="C408" i="1" s="1"/>
  <c r="H407" i="1"/>
  <c r="H406" i="1" s="1"/>
  <c r="G407" i="1"/>
  <c r="G406" i="1" s="1"/>
  <c r="F407" i="1"/>
  <c r="F406" i="1" s="1"/>
  <c r="E407" i="1"/>
  <c r="E406" i="1" s="1"/>
  <c r="D407" i="1"/>
  <c r="D406" i="1" s="1"/>
  <c r="C407" i="1"/>
  <c r="C406" i="1" s="1"/>
  <c r="H405" i="1"/>
  <c r="H404" i="1" s="1"/>
  <c r="G405" i="1"/>
  <c r="G404" i="1" s="1"/>
  <c r="F405" i="1"/>
  <c r="F404" i="1" s="1"/>
  <c r="E405" i="1"/>
  <c r="E404" i="1" s="1"/>
  <c r="D405" i="1"/>
  <c r="D404" i="1" s="1"/>
  <c r="C405" i="1"/>
  <c r="C404" i="1" s="1"/>
  <c r="H403" i="1"/>
  <c r="H402" i="1" s="1"/>
  <c r="G403" i="1"/>
  <c r="G402" i="1" s="1"/>
  <c r="F403" i="1"/>
  <c r="E403" i="1"/>
  <c r="E402" i="1" s="1"/>
  <c r="D403" i="1"/>
  <c r="D402" i="1" s="1"/>
  <c r="C403" i="1"/>
  <c r="C402" i="1" s="1"/>
  <c r="F402" i="1"/>
  <c r="H401" i="1"/>
  <c r="H400" i="1" s="1"/>
  <c r="G401" i="1"/>
  <c r="G400" i="1" s="1"/>
  <c r="F401" i="1"/>
  <c r="F400" i="1" s="1"/>
  <c r="E401" i="1"/>
  <c r="E400" i="1" s="1"/>
  <c r="D401" i="1"/>
  <c r="D400" i="1" s="1"/>
  <c r="C401" i="1"/>
  <c r="C400" i="1" s="1"/>
  <c r="H399" i="1"/>
  <c r="H398" i="1" s="1"/>
  <c r="G399" i="1"/>
  <c r="G398" i="1" s="1"/>
  <c r="F399" i="1"/>
  <c r="F398" i="1" s="1"/>
  <c r="E399" i="1"/>
  <c r="E398" i="1" s="1"/>
  <c r="D399" i="1"/>
  <c r="D398" i="1" s="1"/>
  <c r="C399" i="1"/>
  <c r="C398" i="1" s="1"/>
  <c r="H397" i="1"/>
  <c r="H396" i="1" s="1"/>
  <c r="G397" i="1"/>
  <c r="G396" i="1" s="1"/>
  <c r="F397" i="1"/>
  <c r="F396" i="1" s="1"/>
  <c r="E397" i="1"/>
  <c r="E396" i="1" s="1"/>
  <c r="D397" i="1"/>
  <c r="D396" i="1" s="1"/>
  <c r="C397" i="1"/>
  <c r="C396" i="1" s="1"/>
  <c r="H395" i="1"/>
  <c r="H394" i="1" s="1"/>
  <c r="G395" i="1"/>
  <c r="G394" i="1" s="1"/>
  <c r="F395" i="1"/>
  <c r="F394" i="1" s="1"/>
  <c r="E395" i="1"/>
  <c r="E394" i="1" s="1"/>
  <c r="D395" i="1"/>
  <c r="D394" i="1" s="1"/>
  <c r="C395" i="1"/>
  <c r="C394" i="1" s="1"/>
  <c r="H392" i="1"/>
  <c r="H391" i="1" s="1"/>
  <c r="G392" i="1"/>
  <c r="G391" i="1" s="1"/>
  <c r="F392" i="1"/>
  <c r="F391" i="1" s="1"/>
  <c r="E392" i="1"/>
  <c r="E391" i="1" s="1"/>
  <c r="D392" i="1"/>
  <c r="D391" i="1" s="1"/>
  <c r="C392" i="1"/>
  <c r="C391" i="1" s="1"/>
  <c r="H390" i="1"/>
  <c r="H389" i="1" s="1"/>
  <c r="G390" i="1"/>
  <c r="G389" i="1" s="1"/>
  <c r="F390" i="1"/>
  <c r="F389" i="1" s="1"/>
  <c r="E390" i="1"/>
  <c r="E389" i="1" s="1"/>
  <c r="D390" i="1"/>
  <c r="D389" i="1" s="1"/>
  <c r="C390" i="1"/>
  <c r="C389" i="1" s="1"/>
  <c r="H388" i="1"/>
  <c r="H387" i="1" s="1"/>
  <c r="G388" i="1"/>
  <c r="G387" i="1" s="1"/>
  <c r="F388" i="1"/>
  <c r="F387" i="1" s="1"/>
  <c r="E388" i="1"/>
  <c r="E387" i="1" s="1"/>
  <c r="D388" i="1"/>
  <c r="D387" i="1" s="1"/>
  <c r="C388" i="1"/>
  <c r="C387" i="1" s="1"/>
  <c r="H386" i="1"/>
  <c r="H385" i="1" s="1"/>
  <c r="G386" i="1"/>
  <c r="G385" i="1" s="1"/>
  <c r="F386" i="1"/>
  <c r="F385" i="1" s="1"/>
  <c r="E386" i="1"/>
  <c r="E385" i="1" s="1"/>
  <c r="D386" i="1"/>
  <c r="D385" i="1" s="1"/>
  <c r="C386" i="1"/>
  <c r="C385" i="1" s="1"/>
  <c r="H384" i="1"/>
  <c r="H383" i="1" s="1"/>
  <c r="G384" i="1"/>
  <c r="G383" i="1" s="1"/>
  <c r="F384" i="1"/>
  <c r="F383" i="1" s="1"/>
  <c r="E384" i="1"/>
  <c r="E383" i="1" s="1"/>
  <c r="D384" i="1"/>
  <c r="D383" i="1" s="1"/>
  <c r="C384" i="1"/>
  <c r="C383" i="1" s="1"/>
  <c r="H382" i="1"/>
  <c r="H381" i="1" s="1"/>
  <c r="G382" i="1"/>
  <c r="G381" i="1" s="1"/>
  <c r="F382" i="1"/>
  <c r="F381" i="1" s="1"/>
  <c r="E382" i="1"/>
  <c r="E381" i="1" s="1"/>
  <c r="D382" i="1"/>
  <c r="D381" i="1" s="1"/>
  <c r="C382" i="1"/>
  <c r="C381" i="1" s="1"/>
  <c r="H380" i="1"/>
  <c r="H379" i="1" s="1"/>
  <c r="G380" i="1"/>
  <c r="G379" i="1" s="1"/>
  <c r="F380" i="1"/>
  <c r="F379" i="1" s="1"/>
  <c r="E380" i="1"/>
  <c r="E379" i="1" s="1"/>
  <c r="D380" i="1"/>
  <c r="D379" i="1" s="1"/>
  <c r="C380" i="1"/>
  <c r="C379" i="1" s="1"/>
  <c r="H378" i="1"/>
  <c r="H377" i="1" s="1"/>
  <c r="G378" i="1"/>
  <c r="G377" i="1" s="1"/>
  <c r="F378" i="1"/>
  <c r="F377" i="1" s="1"/>
  <c r="E378" i="1"/>
  <c r="E377" i="1" s="1"/>
  <c r="D378" i="1"/>
  <c r="D377" i="1" s="1"/>
  <c r="C378" i="1"/>
  <c r="C377" i="1" s="1"/>
  <c r="H374" i="1"/>
  <c r="H373" i="1" s="1"/>
  <c r="G374" i="1"/>
  <c r="G373" i="1" s="1"/>
  <c r="F374" i="1"/>
  <c r="F373" i="1" s="1"/>
  <c r="E374" i="1"/>
  <c r="E373" i="1" s="1"/>
  <c r="D374" i="1"/>
  <c r="D373" i="1" s="1"/>
  <c r="C374" i="1"/>
  <c r="C373" i="1" s="1"/>
  <c r="H372" i="1"/>
  <c r="H371" i="1" s="1"/>
  <c r="G372" i="1"/>
  <c r="G371" i="1" s="1"/>
  <c r="F372" i="1"/>
  <c r="F371" i="1" s="1"/>
  <c r="E372" i="1"/>
  <c r="E371" i="1" s="1"/>
  <c r="D372" i="1"/>
  <c r="D371" i="1" s="1"/>
  <c r="C372" i="1"/>
  <c r="C371" i="1" s="1"/>
  <c r="H370" i="1"/>
  <c r="H369" i="1" s="1"/>
  <c r="G370" i="1"/>
  <c r="G369" i="1" s="1"/>
  <c r="F370" i="1"/>
  <c r="F369" i="1" s="1"/>
  <c r="E370" i="1"/>
  <c r="E369" i="1" s="1"/>
  <c r="D370" i="1"/>
  <c r="D369" i="1" s="1"/>
  <c r="C370" i="1"/>
  <c r="C369" i="1" s="1"/>
  <c r="H368" i="1"/>
  <c r="H367" i="1" s="1"/>
  <c r="G368" i="1"/>
  <c r="G367" i="1" s="1"/>
  <c r="F368" i="1"/>
  <c r="F367" i="1" s="1"/>
  <c r="E368" i="1"/>
  <c r="E367" i="1" s="1"/>
  <c r="D368" i="1"/>
  <c r="D367" i="1" s="1"/>
  <c r="C368" i="1"/>
  <c r="C367" i="1" s="1"/>
  <c r="H366" i="1"/>
  <c r="H365" i="1" s="1"/>
  <c r="G366" i="1"/>
  <c r="G365" i="1" s="1"/>
  <c r="F366" i="1"/>
  <c r="F365" i="1" s="1"/>
  <c r="E366" i="1"/>
  <c r="E365" i="1" s="1"/>
  <c r="D366" i="1"/>
  <c r="D365" i="1" s="1"/>
  <c r="C366" i="1"/>
  <c r="C365" i="1" s="1"/>
  <c r="H364" i="1"/>
  <c r="H363" i="1" s="1"/>
  <c r="G364" i="1"/>
  <c r="G363" i="1" s="1"/>
  <c r="F364" i="1"/>
  <c r="F363" i="1" s="1"/>
  <c r="E364" i="1"/>
  <c r="E363" i="1" s="1"/>
  <c r="D364" i="1"/>
  <c r="D363" i="1" s="1"/>
  <c r="C364" i="1"/>
  <c r="C363" i="1" s="1"/>
  <c r="H361" i="1"/>
  <c r="H360" i="1" s="1"/>
  <c r="G361" i="1"/>
  <c r="G360" i="1" s="1"/>
  <c r="F361" i="1"/>
  <c r="F360" i="1" s="1"/>
  <c r="E361" i="1"/>
  <c r="E360" i="1" s="1"/>
  <c r="D361" i="1"/>
  <c r="D360" i="1" s="1"/>
  <c r="C361" i="1"/>
  <c r="C360" i="1" s="1"/>
  <c r="H359" i="1"/>
  <c r="H358" i="1" s="1"/>
  <c r="G359" i="1"/>
  <c r="G358" i="1" s="1"/>
  <c r="F359" i="1"/>
  <c r="F358" i="1" s="1"/>
  <c r="E359" i="1"/>
  <c r="E358" i="1" s="1"/>
  <c r="D359" i="1"/>
  <c r="D358" i="1" s="1"/>
  <c r="C359" i="1"/>
  <c r="C358" i="1" s="1"/>
  <c r="H357" i="1"/>
  <c r="H356" i="1" s="1"/>
  <c r="G357" i="1"/>
  <c r="G356" i="1" s="1"/>
  <c r="F357" i="1"/>
  <c r="F356" i="1" s="1"/>
  <c r="E357" i="1"/>
  <c r="E356" i="1" s="1"/>
  <c r="D357" i="1"/>
  <c r="D356" i="1" s="1"/>
  <c r="C357" i="1"/>
  <c r="C356" i="1" s="1"/>
  <c r="H355" i="1"/>
  <c r="H354" i="1" s="1"/>
  <c r="G355" i="1"/>
  <c r="G354" i="1" s="1"/>
  <c r="F355" i="1"/>
  <c r="F354" i="1" s="1"/>
  <c r="E355" i="1"/>
  <c r="E354" i="1" s="1"/>
  <c r="D355" i="1"/>
  <c r="D354" i="1" s="1"/>
  <c r="C355" i="1"/>
  <c r="C354" i="1" s="1"/>
  <c r="H353" i="1"/>
  <c r="H352" i="1" s="1"/>
  <c r="G353" i="1"/>
  <c r="G352" i="1" s="1"/>
  <c r="F353" i="1"/>
  <c r="F352" i="1" s="1"/>
  <c r="E353" i="1"/>
  <c r="E352" i="1" s="1"/>
  <c r="D353" i="1"/>
  <c r="D352" i="1" s="1"/>
  <c r="C353" i="1"/>
  <c r="C352" i="1" s="1"/>
  <c r="H351" i="1"/>
  <c r="H350" i="1" s="1"/>
  <c r="G351" i="1"/>
  <c r="G350" i="1" s="1"/>
  <c r="F351" i="1"/>
  <c r="F350" i="1" s="1"/>
  <c r="E351" i="1"/>
  <c r="E350" i="1" s="1"/>
  <c r="D351" i="1"/>
  <c r="D350" i="1" s="1"/>
  <c r="C351" i="1"/>
  <c r="C350" i="1" s="1"/>
  <c r="H348" i="1"/>
  <c r="H347" i="1" s="1"/>
  <c r="G348" i="1"/>
  <c r="G347" i="1" s="1"/>
  <c r="F348" i="1"/>
  <c r="F347" i="1" s="1"/>
  <c r="E348" i="1"/>
  <c r="E347" i="1" s="1"/>
  <c r="D348" i="1"/>
  <c r="D347" i="1" s="1"/>
  <c r="C348" i="1"/>
  <c r="C347" i="1" s="1"/>
  <c r="H346" i="1"/>
  <c r="H345" i="1" s="1"/>
  <c r="G346" i="1"/>
  <c r="G345" i="1" s="1"/>
  <c r="F346" i="1"/>
  <c r="F345" i="1" s="1"/>
  <c r="E346" i="1"/>
  <c r="E345" i="1" s="1"/>
  <c r="D346" i="1"/>
  <c r="D345" i="1" s="1"/>
  <c r="C346" i="1"/>
  <c r="C345" i="1" s="1"/>
  <c r="H344" i="1"/>
  <c r="H343" i="1" s="1"/>
  <c r="G344" i="1"/>
  <c r="G343" i="1" s="1"/>
  <c r="F344" i="1"/>
  <c r="F343" i="1" s="1"/>
  <c r="E344" i="1"/>
  <c r="E343" i="1" s="1"/>
  <c r="D344" i="1"/>
  <c r="D343" i="1" s="1"/>
  <c r="C344" i="1"/>
  <c r="C343" i="1" s="1"/>
  <c r="H342" i="1"/>
  <c r="H341" i="1" s="1"/>
  <c r="G342" i="1"/>
  <c r="G341" i="1" s="1"/>
  <c r="F342" i="1"/>
  <c r="F341" i="1" s="1"/>
  <c r="E342" i="1"/>
  <c r="E341" i="1" s="1"/>
  <c r="D342" i="1"/>
  <c r="D341" i="1" s="1"/>
  <c r="C342" i="1"/>
  <c r="C341" i="1" s="1"/>
  <c r="H340" i="1"/>
  <c r="H339" i="1" s="1"/>
  <c r="G340" i="1"/>
  <c r="G339" i="1" s="1"/>
  <c r="F340" i="1"/>
  <c r="F339" i="1" s="1"/>
  <c r="E340" i="1"/>
  <c r="E339" i="1" s="1"/>
  <c r="D340" i="1"/>
  <c r="D339" i="1" s="1"/>
  <c r="C340" i="1"/>
  <c r="C339" i="1" s="1"/>
  <c r="H338" i="1"/>
  <c r="H337" i="1" s="1"/>
  <c r="G338" i="1"/>
  <c r="G337" i="1" s="1"/>
  <c r="F338" i="1"/>
  <c r="F337" i="1" s="1"/>
  <c r="E338" i="1"/>
  <c r="E337" i="1" s="1"/>
  <c r="D338" i="1"/>
  <c r="D337" i="1" s="1"/>
  <c r="C338" i="1"/>
  <c r="C337" i="1" s="1"/>
  <c r="H336" i="1"/>
  <c r="H335" i="1" s="1"/>
  <c r="G336" i="1"/>
  <c r="G335" i="1" s="1"/>
  <c r="F336" i="1"/>
  <c r="F335" i="1" s="1"/>
  <c r="E336" i="1"/>
  <c r="E335" i="1" s="1"/>
  <c r="D336" i="1"/>
  <c r="D335" i="1" s="1"/>
  <c r="C336" i="1"/>
  <c r="C335" i="1" s="1"/>
  <c r="H334" i="1"/>
  <c r="H333" i="1" s="1"/>
  <c r="G334" i="1"/>
  <c r="G333" i="1" s="1"/>
  <c r="F334" i="1"/>
  <c r="F333" i="1" s="1"/>
  <c r="E334" i="1"/>
  <c r="E333" i="1" s="1"/>
  <c r="D334" i="1"/>
  <c r="D333" i="1" s="1"/>
  <c r="C334" i="1"/>
  <c r="C333" i="1" s="1"/>
  <c r="H331" i="1"/>
  <c r="H330" i="1" s="1"/>
  <c r="G331" i="1"/>
  <c r="G330" i="1" s="1"/>
  <c r="F331" i="1"/>
  <c r="F330" i="1" s="1"/>
  <c r="E331" i="1"/>
  <c r="E330" i="1" s="1"/>
  <c r="D331" i="1"/>
  <c r="D330" i="1" s="1"/>
  <c r="C331" i="1"/>
  <c r="C330" i="1" s="1"/>
  <c r="H329" i="1"/>
  <c r="H328" i="1" s="1"/>
  <c r="G329" i="1"/>
  <c r="G328" i="1" s="1"/>
  <c r="F329" i="1"/>
  <c r="F328" i="1" s="1"/>
  <c r="E329" i="1"/>
  <c r="E328" i="1" s="1"/>
  <c r="D329" i="1"/>
  <c r="D328" i="1" s="1"/>
  <c r="C329" i="1"/>
  <c r="C328" i="1" s="1"/>
  <c r="H327" i="1"/>
  <c r="H326" i="1" s="1"/>
  <c r="G327" i="1"/>
  <c r="G326" i="1" s="1"/>
  <c r="F327" i="1"/>
  <c r="F326" i="1" s="1"/>
  <c r="E327" i="1"/>
  <c r="E326" i="1" s="1"/>
  <c r="D327" i="1"/>
  <c r="D326" i="1" s="1"/>
  <c r="C327" i="1"/>
  <c r="C326" i="1" s="1"/>
  <c r="H325" i="1"/>
  <c r="H324" i="1" s="1"/>
  <c r="G325" i="1"/>
  <c r="G324" i="1" s="1"/>
  <c r="F325" i="1"/>
  <c r="F324" i="1" s="1"/>
  <c r="E325" i="1"/>
  <c r="E324" i="1" s="1"/>
  <c r="D325" i="1"/>
  <c r="D324" i="1" s="1"/>
  <c r="C325" i="1"/>
  <c r="C324" i="1" s="1"/>
  <c r="H323" i="1"/>
  <c r="H322" i="1" s="1"/>
  <c r="G323" i="1"/>
  <c r="G322" i="1" s="1"/>
  <c r="F323" i="1"/>
  <c r="F322" i="1" s="1"/>
  <c r="E323" i="1"/>
  <c r="E322" i="1" s="1"/>
  <c r="D323" i="1"/>
  <c r="D322" i="1" s="1"/>
  <c r="C323" i="1"/>
  <c r="C322" i="1" s="1"/>
  <c r="H321" i="1"/>
  <c r="H320" i="1" s="1"/>
  <c r="G321" i="1"/>
  <c r="G320" i="1" s="1"/>
  <c r="F321" i="1"/>
  <c r="F320" i="1" s="1"/>
  <c r="E321" i="1"/>
  <c r="E320" i="1" s="1"/>
  <c r="D321" i="1"/>
  <c r="D320" i="1" s="1"/>
  <c r="C321" i="1"/>
  <c r="C320" i="1" s="1"/>
  <c r="H319" i="1"/>
  <c r="H318" i="1" s="1"/>
  <c r="G319" i="1"/>
  <c r="G318" i="1" s="1"/>
  <c r="F319" i="1"/>
  <c r="F318" i="1" s="1"/>
  <c r="E319" i="1"/>
  <c r="E318" i="1" s="1"/>
  <c r="D319" i="1"/>
  <c r="D318" i="1" s="1"/>
  <c r="C319" i="1"/>
  <c r="C318" i="1" s="1"/>
  <c r="H317" i="1"/>
  <c r="H316" i="1" s="1"/>
  <c r="G317" i="1"/>
  <c r="G316" i="1" s="1"/>
  <c r="F317" i="1"/>
  <c r="F316" i="1" s="1"/>
  <c r="E317" i="1"/>
  <c r="E316" i="1" s="1"/>
  <c r="D317" i="1"/>
  <c r="D316" i="1" s="1"/>
  <c r="C317" i="1"/>
  <c r="C316" i="1" s="1"/>
  <c r="H315" i="1"/>
  <c r="H314" i="1" s="1"/>
  <c r="G315" i="1"/>
  <c r="G314" i="1" s="1"/>
  <c r="F315" i="1"/>
  <c r="E315" i="1"/>
  <c r="E314" i="1" s="1"/>
  <c r="D315" i="1"/>
  <c r="D314" i="1" s="1"/>
  <c r="C315" i="1"/>
  <c r="C314" i="1" s="1"/>
  <c r="F314" i="1"/>
  <c r="H313" i="1"/>
  <c r="H312" i="1" s="1"/>
  <c r="G313" i="1"/>
  <c r="G312" i="1" s="1"/>
  <c r="F313" i="1"/>
  <c r="E313" i="1"/>
  <c r="E312" i="1" s="1"/>
  <c r="D313" i="1"/>
  <c r="D312" i="1" s="1"/>
  <c r="C313" i="1"/>
  <c r="C312" i="1" s="1"/>
  <c r="F312" i="1"/>
  <c r="H311" i="1"/>
  <c r="H310" i="1" s="1"/>
  <c r="G311" i="1"/>
  <c r="G310" i="1" s="1"/>
  <c r="F311" i="1"/>
  <c r="F310" i="1" s="1"/>
  <c r="E311" i="1"/>
  <c r="E310" i="1" s="1"/>
  <c r="D311" i="1"/>
  <c r="D310" i="1" s="1"/>
  <c r="C311" i="1"/>
  <c r="C310" i="1" s="1"/>
  <c r="H309" i="1"/>
  <c r="H308" i="1" s="1"/>
  <c r="G309" i="1"/>
  <c r="G308" i="1" s="1"/>
  <c r="F309" i="1"/>
  <c r="F308" i="1" s="1"/>
  <c r="E309" i="1"/>
  <c r="E308" i="1" s="1"/>
  <c r="D309" i="1"/>
  <c r="D308" i="1" s="1"/>
  <c r="C309" i="1"/>
  <c r="C308" i="1" s="1"/>
  <c r="H307" i="1"/>
  <c r="H306" i="1" s="1"/>
  <c r="G307" i="1"/>
  <c r="G306" i="1" s="1"/>
  <c r="F307" i="1"/>
  <c r="F306" i="1" s="1"/>
  <c r="E307" i="1"/>
  <c r="E306" i="1" s="1"/>
  <c r="D307" i="1"/>
  <c r="D306" i="1" s="1"/>
  <c r="C307" i="1"/>
  <c r="C306" i="1" s="1"/>
  <c r="H305" i="1"/>
  <c r="H304" i="1" s="1"/>
  <c r="G305" i="1"/>
  <c r="G304" i="1" s="1"/>
  <c r="F305" i="1"/>
  <c r="F304" i="1" s="1"/>
  <c r="E305" i="1"/>
  <c r="E304" i="1" s="1"/>
  <c r="D305" i="1"/>
  <c r="D304" i="1" s="1"/>
  <c r="C305" i="1"/>
  <c r="C304" i="1" s="1"/>
  <c r="H303" i="1"/>
  <c r="H302" i="1" s="1"/>
  <c r="G303" i="1"/>
  <c r="G302" i="1" s="1"/>
  <c r="F303" i="1"/>
  <c r="F302" i="1" s="1"/>
  <c r="E303" i="1"/>
  <c r="E302" i="1" s="1"/>
  <c r="D303" i="1"/>
  <c r="D302" i="1" s="1"/>
  <c r="C303" i="1"/>
  <c r="C302" i="1" s="1"/>
  <c r="H301" i="1"/>
  <c r="H300" i="1" s="1"/>
  <c r="G301" i="1"/>
  <c r="G300" i="1" s="1"/>
  <c r="F301" i="1"/>
  <c r="F300" i="1" s="1"/>
  <c r="E301" i="1"/>
  <c r="E300" i="1" s="1"/>
  <c r="D301" i="1"/>
  <c r="D300" i="1" s="1"/>
  <c r="C301" i="1"/>
  <c r="C300" i="1" s="1"/>
  <c r="H299" i="1"/>
  <c r="H298" i="1" s="1"/>
  <c r="G299" i="1"/>
  <c r="G298" i="1" s="1"/>
  <c r="F299" i="1"/>
  <c r="F298" i="1" s="1"/>
  <c r="E299" i="1"/>
  <c r="E298" i="1" s="1"/>
  <c r="D299" i="1"/>
  <c r="D298" i="1" s="1"/>
  <c r="C299" i="1"/>
  <c r="C298" i="1" s="1"/>
  <c r="H297" i="1"/>
  <c r="H296" i="1" s="1"/>
  <c r="G297" i="1"/>
  <c r="G296" i="1" s="1"/>
  <c r="F297" i="1"/>
  <c r="F296" i="1" s="1"/>
  <c r="E297" i="1"/>
  <c r="E296" i="1" s="1"/>
  <c r="D297" i="1"/>
  <c r="D296" i="1" s="1"/>
  <c r="C297" i="1"/>
  <c r="C296" i="1" s="1"/>
  <c r="H295" i="1"/>
  <c r="G295" i="1"/>
  <c r="F295" i="1"/>
  <c r="E295" i="1"/>
  <c r="D295" i="1"/>
  <c r="C295" i="1"/>
  <c r="H293" i="1"/>
  <c r="H292" i="1" s="1"/>
  <c r="G293" i="1"/>
  <c r="G292" i="1" s="1"/>
  <c r="F293" i="1"/>
  <c r="F292" i="1" s="1"/>
  <c r="E293" i="1"/>
  <c r="E292" i="1" s="1"/>
  <c r="D293" i="1"/>
  <c r="D292" i="1" s="1"/>
  <c r="C293" i="1"/>
  <c r="C292" i="1" s="1"/>
  <c r="H291" i="1"/>
  <c r="H290" i="1" s="1"/>
  <c r="G291" i="1"/>
  <c r="G290" i="1" s="1"/>
  <c r="F291" i="1"/>
  <c r="F290" i="1" s="1"/>
  <c r="E291" i="1"/>
  <c r="E290" i="1" s="1"/>
  <c r="D291" i="1"/>
  <c r="D290" i="1" s="1"/>
  <c r="C291" i="1"/>
  <c r="C290" i="1" s="1"/>
  <c r="H289" i="1"/>
  <c r="H288" i="1" s="1"/>
  <c r="G289" i="1"/>
  <c r="G288" i="1" s="1"/>
  <c r="F289" i="1"/>
  <c r="F288" i="1" s="1"/>
  <c r="E289" i="1"/>
  <c r="E288" i="1" s="1"/>
  <c r="D289" i="1"/>
  <c r="D288" i="1" s="1"/>
  <c r="C289" i="1"/>
  <c r="C288" i="1" s="1"/>
  <c r="H287" i="1"/>
  <c r="H286" i="1" s="1"/>
  <c r="G287" i="1"/>
  <c r="G286" i="1" s="1"/>
  <c r="F287" i="1"/>
  <c r="F286" i="1" s="1"/>
  <c r="E287" i="1"/>
  <c r="E286" i="1" s="1"/>
  <c r="D287" i="1"/>
  <c r="D286" i="1" s="1"/>
  <c r="C287" i="1"/>
  <c r="C286" i="1" s="1"/>
  <c r="H285" i="1"/>
  <c r="H284" i="1" s="1"/>
  <c r="G285" i="1"/>
  <c r="G284" i="1" s="1"/>
  <c r="F285" i="1"/>
  <c r="F284" i="1" s="1"/>
  <c r="E285" i="1"/>
  <c r="E284" i="1" s="1"/>
  <c r="D285" i="1"/>
  <c r="D284" i="1" s="1"/>
  <c r="C285" i="1"/>
  <c r="C284" i="1" s="1"/>
  <c r="H283" i="1"/>
  <c r="H282" i="1" s="1"/>
  <c r="G283" i="1"/>
  <c r="G282" i="1" s="1"/>
  <c r="F283" i="1"/>
  <c r="E283" i="1"/>
  <c r="E282" i="1" s="1"/>
  <c r="D283" i="1"/>
  <c r="D282" i="1" s="1"/>
  <c r="C283" i="1"/>
  <c r="C282" i="1" s="1"/>
  <c r="F282" i="1"/>
  <c r="H281" i="1"/>
  <c r="H280" i="1" s="1"/>
  <c r="G281" i="1"/>
  <c r="G280" i="1" s="1"/>
  <c r="F281" i="1"/>
  <c r="E281" i="1"/>
  <c r="E280" i="1" s="1"/>
  <c r="D281" i="1"/>
  <c r="D280" i="1" s="1"/>
  <c r="C281" i="1"/>
  <c r="C280" i="1" s="1"/>
  <c r="F280" i="1"/>
  <c r="H279" i="1"/>
  <c r="H278" i="1" s="1"/>
  <c r="G279" i="1"/>
  <c r="G278" i="1" s="1"/>
  <c r="F279" i="1"/>
  <c r="F278" i="1" s="1"/>
  <c r="E279" i="1"/>
  <c r="E278" i="1" s="1"/>
  <c r="D279" i="1"/>
  <c r="D278" i="1" s="1"/>
  <c r="C279" i="1"/>
  <c r="C278" i="1" s="1"/>
  <c r="H277" i="1"/>
  <c r="H276" i="1" s="1"/>
  <c r="G277" i="1"/>
  <c r="G276" i="1" s="1"/>
  <c r="F277" i="1"/>
  <c r="F276" i="1" s="1"/>
  <c r="E277" i="1"/>
  <c r="E276" i="1" s="1"/>
  <c r="D277" i="1"/>
  <c r="D276" i="1" s="1"/>
  <c r="C277" i="1"/>
  <c r="C276" i="1" s="1"/>
  <c r="H275" i="1"/>
  <c r="H274" i="1" s="1"/>
  <c r="G275" i="1"/>
  <c r="G274" i="1" s="1"/>
  <c r="F275" i="1"/>
  <c r="F274" i="1" s="1"/>
  <c r="E275" i="1"/>
  <c r="E274" i="1" s="1"/>
  <c r="D275" i="1"/>
  <c r="D274" i="1" s="1"/>
  <c r="C275" i="1"/>
  <c r="C274" i="1" s="1"/>
  <c r="H273" i="1"/>
  <c r="H272" i="1" s="1"/>
  <c r="G273" i="1"/>
  <c r="G272" i="1" s="1"/>
  <c r="F273" i="1"/>
  <c r="F272" i="1" s="1"/>
  <c r="E273" i="1"/>
  <c r="E272" i="1" s="1"/>
  <c r="D273" i="1"/>
  <c r="D272" i="1" s="1"/>
  <c r="C273" i="1"/>
  <c r="C272" i="1" s="1"/>
  <c r="H271" i="1"/>
  <c r="H270" i="1" s="1"/>
  <c r="G271" i="1"/>
  <c r="G270" i="1" s="1"/>
  <c r="F271" i="1"/>
  <c r="F270" i="1" s="1"/>
  <c r="E271" i="1"/>
  <c r="E270" i="1" s="1"/>
  <c r="D271" i="1"/>
  <c r="D270" i="1" s="1"/>
  <c r="C271" i="1"/>
  <c r="C270" i="1" s="1"/>
  <c r="H269" i="1"/>
  <c r="H268" i="1" s="1"/>
  <c r="G269" i="1"/>
  <c r="G268" i="1" s="1"/>
  <c r="F269" i="1"/>
  <c r="F268" i="1" s="1"/>
  <c r="E269" i="1"/>
  <c r="E268" i="1" s="1"/>
  <c r="D269" i="1"/>
  <c r="D268" i="1" s="1"/>
  <c r="C269" i="1"/>
  <c r="C268" i="1" s="1"/>
  <c r="H267" i="1"/>
  <c r="H266" i="1" s="1"/>
  <c r="G267" i="1"/>
  <c r="G266" i="1" s="1"/>
  <c r="F267" i="1"/>
  <c r="F266" i="1" s="1"/>
  <c r="E267" i="1"/>
  <c r="E266" i="1" s="1"/>
  <c r="D267" i="1"/>
  <c r="D266" i="1" s="1"/>
  <c r="C267" i="1"/>
  <c r="C266" i="1" s="1"/>
  <c r="H265" i="1"/>
  <c r="H264" i="1" s="1"/>
  <c r="G265" i="1"/>
  <c r="G264" i="1" s="1"/>
  <c r="F265" i="1"/>
  <c r="F264" i="1" s="1"/>
  <c r="E265" i="1"/>
  <c r="E264" i="1" s="1"/>
  <c r="D265" i="1"/>
  <c r="D264" i="1" s="1"/>
  <c r="C265" i="1"/>
  <c r="C264" i="1" s="1"/>
  <c r="H263" i="1"/>
  <c r="H262" i="1" s="1"/>
  <c r="G263" i="1"/>
  <c r="G262" i="1" s="1"/>
  <c r="F263" i="1"/>
  <c r="F262" i="1" s="1"/>
  <c r="E263" i="1"/>
  <c r="E262" i="1" s="1"/>
  <c r="D263" i="1"/>
  <c r="D262" i="1" s="1"/>
  <c r="C263" i="1"/>
  <c r="C262" i="1" s="1"/>
  <c r="H261" i="1"/>
  <c r="H260" i="1" s="1"/>
  <c r="G261" i="1"/>
  <c r="G260" i="1" s="1"/>
  <c r="F261" i="1"/>
  <c r="F260" i="1" s="1"/>
  <c r="E261" i="1"/>
  <c r="E260" i="1" s="1"/>
  <c r="D261" i="1"/>
  <c r="D260" i="1" s="1"/>
  <c r="C261" i="1"/>
  <c r="C260" i="1" s="1"/>
  <c r="H259" i="1"/>
  <c r="H258" i="1" s="1"/>
  <c r="G259" i="1"/>
  <c r="G258" i="1" s="1"/>
  <c r="F259" i="1"/>
  <c r="F258" i="1" s="1"/>
  <c r="E259" i="1"/>
  <c r="E258" i="1" s="1"/>
  <c r="D259" i="1"/>
  <c r="D258" i="1" s="1"/>
  <c r="C259" i="1"/>
  <c r="C258" i="1" s="1"/>
  <c r="H255" i="1"/>
  <c r="H254" i="1" s="1"/>
  <c r="G255" i="1"/>
  <c r="G254" i="1" s="1"/>
  <c r="F255" i="1"/>
  <c r="F254" i="1" s="1"/>
  <c r="E255" i="1"/>
  <c r="E254" i="1" s="1"/>
  <c r="D255" i="1"/>
  <c r="D254" i="1" s="1"/>
  <c r="C255" i="1"/>
  <c r="C254" i="1" s="1"/>
  <c r="H253" i="1"/>
  <c r="H252" i="1" s="1"/>
  <c r="G253" i="1"/>
  <c r="G252" i="1" s="1"/>
  <c r="F253" i="1"/>
  <c r="F252" i="1" s="1"/>
  <c r="E253" i="1"/>
  <c r="E252" i="1" s="1"/>
  <c r="D253" i="1"/>
  <c r="D252" i="1" s="1"/>
  <c r="C253" i="1"/>
  <c r="C252" i="1" s="1"/>
  <c r="H251" i="1"/>
  <c r="H250" i="1" s="1"/>
  <c r="G251" i="1"/>
  <c r="G250" i="1" s="1"/>
  <c r="F251" i="1"/>
  <c r="F250" i="1" s="1"/>
  <c r="E251" i="1"/>
  <c r="E250" i="1" s="1"/>
  <c r="D251" i="1"/>
  <c r="D250" i="1" s="1"/>
  <c r="C251" i="1"/>
  <c r="C250" i="1" s="1"/>
  <c r="H249" i="1"/>
  <c r="H248" i="1" s="1"/>
  <c r="G249" i="1"/>
  <c r="G248" i="1" s="1"/>
  <c r="F249" i="1"/>
  <c r="F248" i="1" s="1"/>
  <c r="E249" i="1"/>
  <c r="E248" i="1" s="1"/>
  <c r="D249" i="1"/>
  <c r="D248" i="1" s="1"/>
  <c r="C249" i="1"/>
  <c r="C248" i="1" s="1"/>
  <c r="H246" i="1"/>
  <c r="H245" i="1" s="1"/>
  <c r="G246" i="1"/>
  <c r="G245" i="1" s="1"/>
  <c r="F246" i="1"/>
  <c r="E246" i="1"/>
  <c r="E245" i="1" s="1"/>
  <c r="D246" i="1"/>
  <c r="D245" i="1" s="1"/>
  <c r="C246" i="1"/>
  <c r="C245" i="1" s="1"/>
  <c r="F245" i="1"/>
  <c r="H244" i="1"/>
  <c r="H243" i="1" s="1"/>
  <c r="G244" i="1"/>
  <c r="G243" i="1" s="1"/>
  <c r="F244" i="1"/>
  <c r="F243" i="1" s="1"/>
  <c r="E244" i="1"/>
  <c r="E243" i="1" s="1"/>
  <c r="D244" i="1"/>
  <c r="D243" i="1" s="1"/>
  <c r="C244" i="1"/>
  <c r="C243" i="1" s="1"/>
  <c r="H242" i="1"/>
  <c r="H241" i="1" s="1"/>
  <c r="G242" i="1"/>
  <c r="G241" i="1" s="1"/>
  <c r="F242" i="1"/>
  <c r="F241" i="1" s="1"/>
  <c r="E242" i="1"/>
  <c r="E241" i="1" s="1"/>
  <c r="D242" i="1"/>
  <c r="D241" i="1" s="1"/>
  <c r="C242" i="1"/>
  <c r="C241" i="1" s="1"/>
  <c r="H240" i="1"/>
  <c r="H239" i="1" s="1"/>
  <c r="G240" i="1"/>
  <c r="G239" i="1" s="1"/>
  <c r="F240" i="1"/>
  <c r="F239" i="1" s="1"/>
  <c r="E240" i="1"/>
  <c r="E239" i="1" s="1"/>
  <c r="D240" i="1"/>
  <c r="D239" i="1" s="1"/>
  <c r="C240" i="1"/>
  <c r="C239" i="1" s="1"/>
  <c r="H238" i="1"/>
  <c r="H237" i="1" s="1"/>
  <c r="G238" i="1"/>
  <c r="G237" i="1" s="1"/>
  <c r="F238" i="1"/>
  <c r="F237" i="1" s="1"/>
  <c r="E238" i="1"/>
  <c r="E237" i="1" s="1"/>
  <c r="D238" i="1"/>
  <c r="D237" i="1" s="1"/>
  <c r="C238" i="1"/>
  <c r="C237" i="1" s="1"/>
  <c r="H236" i="1"/>
  <c r="H235" i="1" s="1"/>
  <c r="G236" i="1"/>
  <c r="G235" i="1" s="1"/>
  <c r="F236" i="1"/>
  <c r="F235" i="1" s="1"/>
  <c r="E236" i="1"/>
  <c r="E235" i="1" s="1"/>
  <c r="D236" i="1"/>
  <c r="D235" i="1" s="1"/>
  <c r="C236" i="1"/>
  <c r="C235" i="1" s="1"/>
  <c r="H234" i="1"/>
  <c r="H233" i="1" s="1"/>
  <c r="G234" i="1"/>
  <c r="G233" i="1" s="1"/>
  <c r="F234" i="1"/>
  <c r="F233" i="1" s="1"/>
  <c r="E234" i="1"/>
  <c r="E233" i="1" s="1"/>
  <c r="D234" i="1"/>
  <c r="D233" i="1" s="1"/>
  <c r="C234" i="1"/>
  <c r="C233" i="1" s="1"/>
  <c r="H232" i="1"/>
  <c r="H231" i="1" s="1"/>
  <c r="G232" i="1"/>
  <c r="G231" i="1" s="1"/>
  <c r="F232" i="1"/>
  <c r="F231" i="1" s="1"/>
  <c r="E232" i="1"/>
  <c r="E231" i="1" s="1"/>
  <c r="D232" i="1"/>
  <c r="D231" i="1" s="1"/>
  <c r="C232" i="1"/>
  <c r="C231" i="1" s="1"/>
  <c r="H230" i="1"/>
  <c r="H229" i="1" s="1"/>
  <c r="G230" i="1"/>
  <c r="G229" i="1" s="1"/>
  <c r="F230" i="1"/>
  <c r="F229" i="1" s="1"/>
  <c r="E230" i="1"/>
  <c r="E229" i="1" s="1"/>
  <c r="D230" i="1"/>
  <c r="D229" i="1" s="1"/>
  <c r="C230" i="1"/>
  <c r="C229" i="1" s="1"/>
  <c r="H228" i="1"/>
  <c r="H227" i="1" s="1"/>
  <c r="G228" i="1"/>
  <c r="G227" i="1" s="1"/>
  <c r="F228" i="1"/>
  <c r="F227" i="1" s="1"/>
  <c r="E228" i="1"/>
  <c r="E227" i="1" s="1"/>
  <c r="D228" i="1"/>
  <c r="D227" i="1" s="1"/>
  <c r="C228" i="1"/>
  <c r="C227" i="1" s="1"/>
  <c r="H226" i="1"/>
  <c r="H225" i="1" s="1"/>
  <c r="G226" i="1"/>
  <c r="G225" i="1" s="1"/>
  <c r="F226" i="1"/>
  <c r="F225" i="1" s="1"/>
  <c r="E226" i="1"/>
  <c r="E225" i="1" s="1"/>
  <c r="D226" i="1"/>
  <c r="D225" i="1" s="1"/>
  <c r="C226" i="1"/>
  <c r="C225" i="1" s="1"/>
  <c r="H224" i="1"/>
  <c r="H223" i="1" s="1"/>
  <c r="G224" i="1"/>
  <c r="G223" i="1" s="1"/>
  <c r="F224" i="1"/>
  <c r="F223" i="1" s="1"/>
  <c r="E224" i="1"/>
  <c r="E223" i="1" s="1"/>
  <c r="D224" i="1"/>
  <c r="D223" i="1" s="1"/>
  <c r="C224" i="1"/>
  <c r="C223" i="1" s="1"/>
  <c r="H222" i="1"/>
  <c r="H221" i="1" s="1"/>
  <c r="F222" i="1"/>
  <c r="F221" i="1" s="1"/>
  <c r="E221" i="1"/>
  <c r="D222" i="1"/>
  <c r="D221" i="1" s="1"/>
  <c r="C222" i="1"/>
  <c r="H220" i="1"/>
  <c r="H219" i="1" s="1"/>
  <c r="G220" i="1"/>
  <c r="G219" i="1" s="1"/>
  <c r="F220" i="1"/>
  <c r="F219" i="1" s="1"/>
  <c r="E220" i="1"/>
  <c r="E219" i="1" s="1"/>
  <c r="D220" i="1"/>
  <c r="D219" i="1" s="1"/>
  <c r="C220" i="1"/>
  <c r="C219" i="1" s="1"/>
  <c r="H218" i="1"/>
  <c r="H217" i="1" s="1"/>
  <c r="G218" i="1"/>
  <c r="G217" i="1" s="1"/>
  <c r="F218" i="1"/>
  <c r="E218" i="1"/>
  <c r="E217" i="1" s="1"/>
  <c r="D218" i="1"/>
  <c r="D217" i="1" s="1"/>
  <c r="C218" i="1"/>
  <c r="C217" i="1" s="1"/>
  <c r="F217" i="1"/>
  <c r="H216" i="1"/>
  <c r="H215" i="1" s="1"/>
  <c r="G216" i="1"/>
  <c r="G215" i="1" s="1"/>
  <c r="F216" i="1"/>
  <c r="F215" i="1" s="1"/>
  <c r="E216" i="1"/>
  <c r="E215" i="1" s="1"/>
  <c r="D216" i="1"/>
  <c r="D215" i="1" s="1"/>
  <c r="C216" i="1"/>
  <c r="C215" i="1" s="1"/>
  <c r="H214" i="1"/>
  <c r="H213" i="1" s="1"/>
  <c r="G214" i="1"/>
  <c r="G213" i="1" s="1"/>
  <c r="F214" i="1"/>
  <c r="E214" i="1"/>
  <c r="E213" i="1" s="1"/>
  <c r="D214" i="1"/>
  <c r="D213" i="1" s="1"/>
  <c r="C214" i="1"/>
  <c r="C213" i="1" s="1"/>
  <c r="F213" i="1"/>
  <c r="H212" i="1"/>
  <c r="H211" i="1" s="1"/>
  <c r="G212" i="1"/>
  <c r="G211" i="1" s="1"/>
  <c r="F212" i="1"/>
  <c r="F211" i="1" s="1"/>
  <c r="E212" i="1"/>
  <c r="E211" i="1" s="1"/>
  <c r="D212" i="1"/>
  <c r="D211" i="1" s="1"/>
  <c r="C212" i="1"/>
  <c r="C211" i="1" s="1"/>
  <c r="H210" i="1"/>
  <c r="H209" i="1" s="1"/>
  <c r="G210" i="1"/>
  <c r="G209" i="1" s="1"/>
  <c r="F210" i="1"/>
  <c r="F209" i="1" s="1"/>
  <c r="E210" i="1"/>
  <c r="E209" i="1" s="1"/>
  <c r="D210" i="1"/>
  <c r="D209" i="1" s="1"/>
  <c r="C210" i="1"/>
  <c r="C209" i="1" s="1"/>
  <c r="H207" i="1"/>
  <c r="H206" i="1" s="1"/>
  <c r="G207" i="1"/>
  <c r="G206" i="1" s="1"/>
  <c r="F207" i="1"/>
  <c r="F206" i="1" s="1"/>
  <c r="E207" i="1"/>
  <c r="E206" i="1" s="1"/>
  <c r="D207" i="1"/>
  <c r="D206" i="1" s="1"/>
  <c r="C207" i="1"/>
  <c r="C206" i="1" s="1"/>
  <c r="H205" i="1"/>
  <c r="H204" i="1" s="1"/>
  <c r="G205" i="1"/>
  <c r="G204" i="1" s="1"/>
  <c r="F205" i="1"/>
  <c r="F204" i="1" s="1"/>
  <c r="E205" i="1"/>
  <c r="E204" i="1" s="1"/>
  <c r="D205" i="1"/>
  <c r="D204" i="1" s="1"/>
  <c r="C205" i="1"/>
  <c r="C204" i="1" s="1"/>
  <c r="H203" i="1"/>
  <c r="G203" i="1"/>
  <c r="F203" i="1"/>
  <c r="E203" i="1"/>
  <c r="D203" i="1"/>
  <c r="C203" i="1"/>
  <c r="H201" i="1"/>
  <c r="H200" i="1" s="1"/>
  <c r="G201" i="1"/>
  <c r="G200" i="1" s="1"/>
  <c r="F201" i="1"/>
  <c r="F200" i="1" s="1"/>
  <c r="E201" i="1"/>
  <c r="E200" i="1" s="1"/>
  <c r="D201" i="1"/>
  <c r="D200" i="1" s="1"/>
  <c r="C201" i="1"/>
  <c r="C200" i="1" s="1"/>
  <c r="H199" i="1"/>
  <c r="H198" i="1" s="1"/>
  <c r="G199" i="1"/>
  <c r="G198" i="1" s="1"/>
  <c r="F199" i="1"/>
  <c r="F198" i="1" s="1"/>
  <c r="E199" i="1"/>
  <c r="E198" i="1" s="1"/>
  <c r="D199" i="1"/>
  <c r="D198" i="1" s="1"/>
  <c r="C199" i="1"/>
  <c r="C198" i="1" s="1"/>
  <c r="H197" i="1"/>
  <c r="H196" i="1" s="1"/>
  <c r="G197" i="1"/>
  <c r="G196" i="1" s="1"/>
  <c r="F197" i="1"/>
  <c r="F196" i="1" s="1"/>
  <c r="E197" i="1"/>
  <c r="E196" i="1" s="1"/>
  <c r="D197" i="1"/>
  <c r="D196" i="1" s="1"/>
  <c r="C197" i="1"/>
  <c r="C196" i="1" s="1"/>
  <c r="H195" i="1"/>
  <c r="H194" i="1" s="1"/>
  <c r="G195" i="1"/>
  <c r="G194" i="1" s="1"/>
  <c r="F195" i="1"/>
  <c r="F194" i="1" s="1"/>
  <c r="E195" i="1"/>
  <c r="E194" i="1" s="1"/>
  <c r="D195" i="1"/>
  <c r="D194" i="1" s="1"/>
  <c r="C195" i="1"/>
  <c r="C194" i="1" s="1"/>
  <c r="H192" i="1"/>
  <c r="H191" i="1" s="1"/>
  <c r="G192" i="1"/>
  <c r="G191" i="1" s="1"/>
  <c r="F192" i="1"/>
  <c r="F191" i="1" s="1"/>
  <c r="E192" i="1"/>
  <c r="E191" i="1" s="1"/>
  <c r="D192" i="1"/>
  <c r="D191" i="1" s="1"/>
  <c r="C192" i="1"/>
  <c r="C191" i="1" s="1"/>
  <c r="H190" i="1"/>
  <c r="H189" i="1" s="1"/>
  <c r="G190" i="1"/>
  <c r="G189" i="1" s="1"/>
  <c r="F190" i="1"/>
  <c r="F189" i="1" s="1"/>
  <c r="E190" i="1"/>
  <c r="E189" i="1" s="1"/>
  <c r="D190" i="1"/>
  <c r="D189" i="1" s="1"/>
  <c r="C190" i="1"/>
  <c r="C189" i="1" s="1"/>
  <c r="H188" i="1"/>
  <c r="H187" i="1" s="1"/>
  <c r="G188" i="1"/>
  <c r="G187" i="1" s="1"/>
  <c r="F188" i="1"/>
  <c r="F187" i="1" s="1"/>
  <c r="E188" i="1"/>
  <c r="E187" i="1" s="1"/>
  <c r="D188" i="1"/>
  <c r="D187" i="1" s="1"/>
  <c r="C188" i="1"/>
  <c r="C187" i="1" s="1"/>
  <c r="H185" i="1"/>
  <c r="H184" i="1" s="1"/>
  <c r="G185" i="1"/>
  <c r="G184" i="1" s="1"/>
  <c r="F185" i="1"/>
  <c r="F184" i="1" s="1"/>
  <c r="E185" i="1"/>
  <c r="E184" i="1" s="1"/>
  <c r="D185" i="1"/>
  <c r="D184" i="1" s="1"/>
  <c r="C185" i="1"/>
  <c r="C184" i="1" s="1"/>
  <c r="H183" i="1"/>
  <c r="H182" i="1" s="1"/>
  <c r="G183" i="1"/>
  <c r="G182" i="1" s="1"/>
  <c r="F183" i="1"/>
  <c r="F182" i="1" s="1"/>
  <c r="E183" i="1"/>
  <c r="E182" i="1" s="1"/>
  <c r="D183" i="1"/>
  <c r="D182" i="1" s="1"/>
  <c r="C183" i="1"/>
  <c r="C182" i="1" s="1"/>
  <c r="H181" i="1"/>
  <c r="H180" i="1" s="1"/>
  <c r="G181" i="1"/>
  <c r="G180" i="1" s="1"/>
  <c r="F181" i="1"/>
  <c r="F180" i="1" s="1"/>
  <c r="E181" i="1"/>
  <c r="E180" i="1" s="1"/>
  <c r="D181" i="1"/>
  <c r="D180" i="1" s="1"/>
  <c r="C181" i="1"/>
  <c r="C180" i="1" s="1"/>
  <c r="H178" i="1"/>
  <c r="H177" i="1" s="1"/>
  <c r="G178" i="1"/>
  <c r="G177" i="1" s="1"/>
  <c r="F178" i="1"/>
  <c r="F177" i="1" s="1"/>
  <c r="E178" i="1"/>
  <c r="E177" i="1" s="1"/>
  <c r="D178" i="1"/>
  <c r="D177" i="1" s="1"/>
  <c r="C178" i="1"/>
  <c r="C177" i="1" s="1"/>
  <c r="H176" i="1"/>
  <c r="H175" i="1" s="1"/>
  <c r="G176" i="1"/>
  <c r="G175" i="1" s="1"/>
  <c r="F176" i="1"/>
  <c r="F175" i="1" s="1"/>
  <c r="E176" i="1"/>
  <c r="E175" i="1" s="1"/>
  <c r="D176" i="1"/>
  <c r="D175" i="1" s="1"/>
  <c r="C176" i="1"/>
  <c r="C175" i="1" s="1"/>
  <c r="H174" i="1"/>
  <c r="H173" i="1" s="1"/>
  <c r="G174" i="1"/>
  <c r="G173" i="1" s="1"/>
  <c r="F174" i="1"/>
  <c r="F173" i="1" s="1"/>
  <c r="E174" i="1"/>
  <c r="E173" i="1" s="1"/>
  <c r="D174" i="1"/>
  <c r="D173" i="1" s="1"/>
  <c r="C174" i="1"/>
  <c r="C173" i="1" s="1"/>
  <c r="H172" i="1"/>
  <c r="H171" i="1" s="1"/>
  <c r="G172" i="1"/>
  <c r="G171" i="1" s="1"/>
  <c r="F172" i="1"/>
  <c r="E172" i="1"/>
  <c r="E171" i="1" s="1"/>
  <c r="D172" i="1"/>
  <c r="D171" i="1" s="1"/>
  <c r="C172" i="1"/>
  <c r="C171" i="1" s="1"/>
  <c r="F171" i="1"/>
  <c r="H169" i="1"/>
  <c r="H168" i="1" s="1"/>
  <c r="G169" i="1"/>
  <c r="G168" i="1" s="1"/>
  <c r="F169" i="1"/>
  <c r="F168" i="1" s="1"/>
  <c r="E169" i="1"/>
  <c r="E168" i="1" s="1"/>
  <c r="D169" i="1"/>
  <c r="D168" i="1" s="1"/>
  <c r="C169" i="1"/>
  <c r="C168" i="1" s="1"/>
  <c r="H167" i="1"/>
  <c r="H166" i="1" s="1"/>
  <c r="G167" i="1"/>
  <c r="G166" i="1" s="1"/>
  <c r="F167" i="1"/>
  <c r="F166" i="1" s="1"/>
  <c r="E167" i="1"/>
  <c r="E166" i="1" s="1"/>
  <c r="D167" i="1"/>
  <c r="D166" i="1" s="1"/>
  <c r="C167" i="1"/>
  <c r="C166" i="1" s="1"/>
  <c r="H165" i="1"/>
  <c r="H164" i="1" s="1"/>
  <c r="G165" i="1"/>
  <c r="G164" i="1" s="1"/>
  <c r="F165" i="1"/>
  <c r="F164" i="1" s="1"/>
  <c r="E165" i="1"/>
  <c r="E164" i="1" s="1"/>
  <c r="D165" i="1"/>
  <c r="D164" i="1" s="1"/>
  <c r="C165" i="1"/>
  <c r="C164" i="1" s="1"/>
  <c r="H163" i="1"/>
  <c r="H162" i="1" s="1"/>
  <c r="G163" i="1"/>
  <c r="G162" i="1" s="1"/>
  <c r="F163" i="1"/>
  <c r="F162" i="1" s="1"/>
  <c r="E163" i="1"/>
  <c r="E162" i="1" s="1"/>
  <c r="D163" i="1"/>
  <c r="D162" i="1" s="1"/>
  <c r="C163" i="1"/>
  <c r="C162" i="1" s="1"/>
  <c r="H161" i="1"/>
  <c r="H160" i="1" s="1"/>
  <c r="G161" i="1"/>
  <c r="G160" i="1" s="1"/>
  <c r="F161" i="1"/>
  <c r="F160" i="1" s="1"/>
  <c r="E161" i="1"/>
  <c r="E160" i="1" s="1"/>
  <c r="D161" i="1"/>
  <c r="D160" i="1" s="1"/>
  <c r="C161" i="1"/>
  <c r="C160" i="1" s="1"/>
  <c r="H159" i="1"/>
  <c r="H158" i="1" s="1"/>
  <c r="G159" i="1"/>
  <c r="G158" i="1" s="1"/>
  <c r="F159" i="1"/>
  <c r="F158" i="1" s="1"/>
  <c r="E159" i="1"/>
  <c r="E158" i="1" s="1"/>
  <c r="D159" i="1"/>
  <c r="D158" i="1" s="1"/>
  <c r="C159" i="1"/>
  <c r="C158" i="1" s="1"/>
  <c r="H157" i="1"/>
  <c r="H156" i="1" s="1"/>
  <c r="G157" i="1"/>
  <c r="G156" i="1" s="1"/>
  <c r="F157" i="1"/>
  <c r="F156" i="1" s="1"/>
  <c r="E157" i="1"/>
  <c r="E156" i="1" s="1"/>
  <c r="D157" i="1"/>
  <c r="D156" i="1" s="1"/>
  <c r="C157" i="1"/>
  <c r="C156" i="1" s="1"/>
  <c r="H153" i="1"/>
  <c r="G153" i="1"/>
  <c r="F153" i="1"/>
  <c r="E153" i="1"/>
  <c r="D153" i="1"/>
  <c r="C153" i="1"/>
  <c r="H152" i="1"/>
  <c r="G152" i="1"/>
  <c r="F152" i="1"/>
  <c r="E152" i="1"/>
  <c r="D152" i="1"/>
  <c r="C152" i="1"/>
  <c r="H151" i="1"/>
  <c r="G151" i="1"/>
  <c r="F151" i="1"/>
  <c r="E151" i="1"/>
  <c r="D151" i="1"/>
  <c r="C151" i="1"/>
  <c r="H150" i="1"/>
  <c r="G150" i="1"/>
  <c r="F150" i="1"/>
  <c r="E150" i="1"/>
  <c r="D150" i="1"/>
  <c r="C150" i="1"/>
  <c r="H149" i="1"/>
  <c r="G149" i="1"/>
  <c r="F149" i="1"/>
  <c r="E149" i="1"/>
  <c r="D149" i="1"/>
  <c r="C149" i="1"/>
  <c r="H148" i="1"/>
  <c r="G148" i="1"/>
  <c r="F148" i="1"/>
  <c r="E148" i="1"/>
  <c r="D148" i="1"/>
  <c r="C148" i="1"/>
  <c r="H147" i="1"/>
  <c r="G147" i="1"/>
  <c r="F147" i="1"/>
  <c r="E147" i="1"/>
  <c r="D147" i="1"/>
  <c r="C147" i="1"/>
  <c r="H146" i="1"/>
  <c r="G146" i="1"/>
  <c r="F146" i="1"/>
  <c r="E146" i="1"/>
  <c r="D146" i="1"/>
  <c r="C146" i="1"/>
  <c r="H144" i="1"/>
  <c r="G144" i="1"/>
  <c r="F144" i="1"/>
  <c r="E144" i="1"/>
  <c r="D144" i="1"/>
  <c r="C144" i="1"/>
  <c r="H143" i="1"/>
  <c r="G143" i="1"/>
  <c r="F143" i="1"/>
  <c r="E143" i="1"/>
  <c r="D143" i="1"/>
  <c r="C143" i="1"/>
  <c r="H142" i="1"/>
  <c r="G142" i="1"/>
  <c r="F142" i="1"/>
  <c r="E142" i="1"/>
  <c r="D142" i="1"/>
  <c r="C142" i="1"/>
  <c r="H141" i="1"/>
  <c r="G141" i="1"/>
  <c r="F141" i="1"/>
  <c r="E141" i="1"/>
  <c r="D141" i="1"/>
  <c r="C141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6" i="1"/>
  <c r="G136" i="1"/>
  <c r="F136" i="1"/>
  <c r="E136" i="1"/>
  <c r="D136" i="1"/>
  <c r="C136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9" i="1"/>
  <c r="G129" i="1"/>
  <c r="F129" i="1"/>
  <c r="E129" i="1"/>
  <c r="D129" i="1"/>
  <c r="C129" i="1"/>
  <c r="H128" i="1"/>
  <c r="G128" i="1"/>
  <c r="F128" i="1"/>
  <c r="E128" i="1"/>
  <c r="D128" i="1"/>
  <c r="C128" i="1"/>
  <c r="H127" i="1"/>
  <c r="G127" i="1"/>
  <c r="F127" i="1"/>
  <c r="E127" i="1"/>
  <c r="D127" i="1"/>
  <c r="C127" i="1"/>
  <c r="H124" i="1"/>
  <c r="G124" i="1"/>
  <c r="F124" i="1"/>
  <c r="E124" i="1"/>
  <c r="D124" i="1"/>
  <c r="C124" i="1"/>
  <c r="H123" i="1"/>
  <c r="G123" i="1"/>
  <c r="F123" i="1"/>
  <c r="E123" i="1"/>
  <c r="D123" i="1"/>
  <c r="C123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6" i="1"/>
  <c r="H115" i="1" s="1"/>
  <c r="G116" i="1"/>
  <c r="G115" i="1" s="1"/>
  <c r="F116" i="1"/>
  <c r="F115" i="1" s="1"/>
  <c r="E116" i="1"/>
  <c r="E115" i="1" s="1"/>
  <c r="D116" i="1"/>
  <c r="D115" i="1" s="1"/>
  <c r="C116" i="1"/>
  <c r="C115" i="1" s="1"/>
  <c r="H114" i="1"/>
  <c r="H113" i="1" s="1"/>
  <c r="G114" i="1"/>
  <c r="G113" i="1" s="1"/>
  <c r="F114" i="1"/>
  <c r="F113" i="1" s="1"/>
  <c r="E114" i="1"/>
  <c r="E113" i="1" s="1"/>
  <c r="D114" i="1"/>
  <c r="D113" i="1" s="1"/>
  <c r="C114" i="1"/>
  <c r="C113" i="1" s="1"/>
  <c r="H112" i="1"/>
  <c r="G112" i="1"/>
  <c r="F112" i="1"/>
  <c r="E112" i="1"/>
  <c r="D112" i="1"/>
  <c r="C112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5" i="1"/>
  <c r="G105" i="1"/>
  <c r="F105" i="1"/>
  <c r="E105" i="1"/>
  <c r="D105" i="1"/>
  <c r="C105" i="1"/>
  <c r="H104" i="1"/>
  <c r="G104" i="1"/>
  <c r="F104" i="1"/>
  <c r="E104" i="1"/>
  <c r="D104" i="1"/>
  <c r="C104" i="1"/>
  <c r="H103" i="1"/>
  <c r="G103" i="1"/>
  <c r="F103" i="1"/>
  <c r="E103" i="1"/>
  <c r="D103" i="1"/>
  <c r="C103" i="1"/>
  <c r="H102" i="1"/>
  <c r="G102" i="1"/>
  <c r="F102" i="1"/>
  <c r="E102" i="1"/>
  <c r="D102" i="1"/>
  <c r="C102" i="1"/>
  <c r="H101" i="1"/>
  <c r="G101" i="1"/>
  <c r="F101" i="1"/>
  <c r="E101" i="1"/>
  <c r="D101" i="1"/>
  <c r="C101" i="1"/>
  <c r="H98" i="1"/>
  <c r="H97" i="1" s="1"/>
  <c r="G98" i="1"/>
  <c r="G97" i="1" s="1"/>
  <c r="F98" i="1"/>
  <c r="F97" i="1" s="1"/>
  <c r="E98" i="1"/>
  <c r="E97" i="1" s="1"/>
  <c r="D98" i="1"/>
  <c r="D97" i="1" s="1"/>
  <c r="C98" i="1"/>
  <c r="C97" i="1" s="1"/>
  <c r="H96" i="1"/>
  <c r="H95" i="1" s="1"/>
  <c r="G96" i="1"/>
  <c r="G95" i="1" s="1"/>
  <c r="F96" i="1"/>
  <c r="F95" i="1" s="1"/>
  <c r="E96" i="1"/>
  <c r="E95" i="1" s="1"/>
  <c r="D96" i="1"/>
  <c r="D95" i="1" s="1"/>
  <c r="C96" i="1"/>
  <c r="C95" i="1" s="1"/>
  <c r="H94" i="1"/>
  <c r="H93" i="1" s="1"/>
  <c r="G94" i="1"/>
  <c r="G93" i="1" s="1"/>
  <c r="F94" i="1"/>
  <c r="F93" i="1" s="1"/>
  <c r="E94" i="1"/>
  <c r="E93" i="1" s="1"/>
  <c r="D94" i="1"/>
  <c r="D93" i="1" s="1"/>
  <c r="C94" i="1"/>
  <c r="C93" i="1" s="1"/>
  <c r="H92" i="1"/>
  <c r="H91" i="1" s="1"/>
  <c r="G92" i="1"/>
  <c r="G91" i="1" s="1"/>
  <c r="F92" i="1"/>
  <c r="F91" i="1" s="1"/>
  <c r="E92" i="1"/>
  <c r="E91" i="1" s="1"/>
  <c r="D92" i="1"/>
  <c r="D91" i="1" s="1"/>
  <c r="C92" i="1"/>
  <c r="C91" i="1" s="1"/>
  <c r="H90" i="1"/>
  <c r="H89" i="1" s="1"/>
  <c r="G90" i="1"/>
  <c r="G89" i="1" s="1"/>
  <c r="F90" i="1"/>
  <c r="F89" i="1" s="1"/>
  <c r="E90" i="1"/>
  <c r="E89" i="1" s="1"/>
  <c r="D90" i="1"/>
  <c r="D89" i="1" s="1"/>
  <c r="C90" i="1"/>
  <c r="C89" i="1" s="1"/>
  <c r="H88" i="1"/>
  <c r="H87" i="1" s="1"/>
  <c r="G88" i="1"/>
  <c r="G87" i="1" s="1"/>
  <c r="F88" i="1"/>
  <c r="F87" i="1" s="1"/>
  <c r="E88" i="1"/>
  <c r="E87" i="1" s="1"/>
  <c r="D88" i="1"/>
  <c r="D87" i="1" s="1"/>
  <c r="C88" i="1"/>
  <c r="C87" i="1" s="1"/>
  <c r="H86" i="1"/>
  <c r="H85" i="1" s="1"/>
  <c r="G86" i="1"/>
  <c r="G85" i="1" s="1"/>
  <c r="F86" i="1"/>
  <c r="F85" i="1" s="1"/>
  <c r="E86" i="1"/>
  <c r="E85" i="1" s="1"/>
  <c r="D86" i="1"/>
  <c r="D85" i="1" s="1"/>
  <c r="C86" i="1"/>
  <c r="C85" i="1" s="1"/>
  <c r="H84" i="1"/>
  <c r="H83" i="1" s="1"/>
  <c r="G84" i="1"/>
  <c r="G83" i="1" s="1"/>
  <c r="F84" i="1"/>
  <c r="F83" i="1" s="1"/>
  <c r="E84" i="1"/>
  <c r="E83" i="1" s="1"/>
  <c r="D84" i="1"/>
  <c r="D83" i="1" s="1"/>
  <c r="C84" i="1"/>
  <c r="C83" i="1" s="1"/>
  <c r="H80" i="1"/>
  <c r="H79" i="1" s="1"/>
  <c r="G80" i="1"/>
  <c r="G79" i="1" s="1"/>
  <c r="F80" i="1"/>
  <c r="F79" i="1" s="1"/>
  <c r="E80" i="1"/>
  <c r="E79" i="1" s="1"/>
  <c r="D80" i="1"/>
  <c r="D79" i="1" s="1"/>
  <c r="C80" i="1"/>
  <c r="C79" i="1" s="1"/>
  <c r="H78" i="1"/>
  <c r="H77" i="1" s="1"/>
  <c r="G78" i="1"/>
  <c r="G77" i="1" s="1"/>
  <c r="F78" i="1"/>
  <c r="F77" i="1" s="1"/>
  <c r="E78" i="1"/>
  <c r="E77" i="1" s="1"/>
  <c r="D78" i="1"/>
  <c r="D77" i="1" s="1"/>
  <c r="C78" i="1"/>
  <c r="C77" i="1" s="1"/>
  <c r="H76" i="1"/>
  <c r="H75" i="1" s="1"/>
  <c r="G76" i="1"/>
  <c r="G75" i="1" s="1"/>
  <c r="F76" i="1"/>
  <c r="F75" i="1" s="1"/>
  <c r="E76" i="1"/>
  <c r="E75" i="1" s="1"/>
  <c r="D76" i="1"/>
  <c r="D75" i="1" s="1"/>
  <c r="C76" i="1"/>
  <c r="C75" i="1" s="1"/>
  <c r="H74" i="1"/>
  <c r="H73" i="1" s="1"/>
  <c r="G74" i="1"/>
  <c r="G73" i="1" s="1"/>
  <c r="F74" i="1"/>
  <c r="F73" i="1" s="1"/>
  <c r="E74" i="1"/>
  <c r="E73" i="1" s="1"/>
  <c r="D74" i="1"/>
  <c r="D73" i="1" s="1"/>
  <c r="C74" i="1"/>
  <c r="C73" i="1" s="1"/>
  <c r="H71" i="1"/>
  <c r="H70" i="1" s="1"/>
  <c r="H69" i="1" s="1"/>
  <c r="G71" i="1"/>
  <c r="G70" i="1" s="1"/>
  <c r="G69" i="1" s="1"/>
  <c r="F71" i="1"/>
  <c r="F70" i="1" s="1"/>
  <c r="F69" i="1" s="1"/>
  <c r="E71" i="1"/>
  <c r="E70" i="1" s="1"/>
  <c r="E69" i="1" s="1"/>
  <c r="D71" i="1"/>
  <c r="D70" i="1" s="1"/>
  <c r="D69" i="1" s="1"/>
  <c r="C71" i="1"/>
  <c r="C70" i="1" s="1"/>
  <c r="C69" i="1" s="1"/>
  <c r="H68" i="1"/>
  <c r="H67" i="1" s="1"/>
  <c r="G68" i="1"/>
  <c r="G67" i="1" s="1"/>
  <c r="F68" i="1"/>
  <c r="F67" i="1" s="1"/>
  <c r="E68" i="1"/>
  <c r="E67" i="1" s="1"/>
  <c r="D68" i="1"/>
  <c r="D67" i="1" s="1"/>
  <c r="C68" i="1"/>
  <c r="C67" i="1" s="1"/>
  <c r="H66" i="1"/>
  <c r="H65" i="1" s="1"/>
  <c r="G66" i="1"/>
  <c r="G65" i="1" s="1"/>
  <c r="F66" i="1"/>
  <c r="F65" i="1" s="1"/>
  <c r="E66" i="1"/>
  <c r="E65" i="1" s="1"/>
  <c r="D66" i="1"/>
  <c r="D65" i="1" s="1"/>
  <c r="C66" i="1"/>
  <c r="C65" i="1" s="1"/>
  <c r="H64" i="1"/>
  <c r="H63" i="1" s="1"/>
  <c r="G64" i="1"/>
  <c r="G63" i="1" s="1"/>
  <c r="F64" i="1"/>
  <c r="F63" i="1" s="1"/>
  <c r="E64" i="1"/>
  <c r="E63" i="1" s="1"/>
  <c r="D64" i="1"/>
  <c r="D63" i="1" s="1"/>
  <c r="C64" i="1"/>
  <c r="C63" i="1" s="1"/>
  <c r="H60" i="1"/>
  <c r="H59" i="1" s="1"/>
  <c r="H58" i="1" s="1"/>
  <c r="G60" i="1"/>
  <c r="G59" i="1" s="1"/>
  <c r="G58" i="1" s="1"/>
  <c r="F60" i="1"/>
  <c r="F59" i="1" s="1"/>
  <c r="F58" i="1" s="1"/>
  <c r="E60" i="1"/>
  <c r="E59" i="1" s="1"/>
  <c r="E58" i="1" s="1"/>
  <c r="D60" i="1"/>
  <c r="D59" i="1" s="1"/>
  <c r="D58" i="1" s="1"/>
  <c r="C60" i="1"/>
  <c r="C59" i="1" s="1"/>
  <c r="C58" i="1" s="1"/>
  <c r="H57" i="1"/>
  <c r="H56" i="1" s="1"/>
  <c r="G57" i="1"/>
  <c r="G56" i="1" s="1"/>
  <c r="F57" i="1"/>
  <c r="F56" i="1" s="1"/>
  <c r="E57" i="1"/>
  <c r="E56" i="1" s="1"/>
  <c r="D57" i="1"/>
  <c r="D56" i="1" s="1"/>
  <c r="C57" i="1"/>
  <c r="C56" i="1" s="1"/>
  <c r="H55" i="1"/>
  <c r="H54" i="1" s="1"/>
  <c r="G55" i="1"/>
  <c r="G54" i="1" s="1"/>
  <c r="F55" i="1"/>
  <c r="F54" i="1" s="1"/>
  <c r="E55" i="1"/>
  <c r="E54" i="1" s="1"/>
  <c r="D55" i="1"/>
  <c r="D54" i="1" s="1"/>
  <c r="C55" i="1"/>
  <c r="C54" i="1" s="1"/>
  <c r="H53" i="1"/>
  <c r="H52" i="1" s="1"/>
  <c r="G53" i="1"/>
  <c r="G52" i="1" s="1"/>
  <c r="F53" i="1"/>
  <c r="F52" i="1" s="1"/>
  <c r="E53" i="1"/>
  <c r="E52" i="1" s="1"/>
  <c r="D53" i="1"/>
  <c r="D52" i="1" s="1"/>
  <c r="C53" i="1"/>
  <c r="C52" i="1" s="1"/>
  <c r="H51" i="1"/>
  <c r="H50" i="1" s="1"/>
  <c r="G51" i="1"/>
  <c r="G50" i="1" s="1"/>
  <c r="F51" i="1"/>
  <c r="F50" i="1" s="1"/>
  <c r="E51" i="1"/>
  <c r="E50" i="1" s="1"/>
  <c r="D51" i="1"/>
  <c r="D50" i="1" s="1"/>
  <c r="C51" i="1"/>
  <c r="C50" i="1" s="1"/>
  <c r="H48" i="1"/>
  <c r="H47" i="1" s="1"/>
  <c r="G48" i="1"/>
  <c r="G47" i="1" s="1"/>
  <c r="F48" i="1"/>
  <c r="F47" i="1" s="1"/>
  <c r="E48" i="1"/>
  <c r="E47" i="1" s="1"/>
  <c r="D48" i="1"/>
  <c r="D47" i="1" s="1"/>
  <c r="C48" i="1"/>
  <c r="C47" i="1" s="1"/>
  <c r="H46" i="1"/>
  <c r="G46" i="1"/>
  <c r="F46" i="1"/>
  <c r="E46" i="1"/>
  <c r="D46" i="1"/>
  <c r="C46" i="1"/>
  <c r="H45" i="1"/>
  <c r="G45" i="1"/>
  <c r="F45" i="1"/>
  <c r="E45" i="1"/>
  <c r="D45" i="1"/>
  <c r="C45" i="1"/>
  <c r="H43" i="1"/>
  <c r="G43" i="1"/>
  <c r="F43" i="1"/>
  <c r="E43" i="1"/>
  <c r="D43" i="1"/>
  <c r="C43" i="1"/>
  <c r="H42" i="1"/>
  <c r="G42" i="1"/>
  <c r="F42" i="1"/>
  <c r="E42" i="1"/>
  <c r="D42" i="1"/>
  <c r="C42" i="1"/>
  <c r="H40" i="1"/>
  <c r="G40" i="1"/>
  <c r="F40" i="1"/>
  <c r="E40" i="1"/>
  <c r="D40" i="1"/>
  <c r="C40" i="1"/>
  <c r="H39" i="1"/>
  <c r="G39" i="1"/>
  <c r="F39" i="1"/>
  <c r="E39" i="1"/>
  <c r="D39" i="1"/>
  <c r="C39" i="1"/>
  <c r="H36" i="1"/>
  <c r="G36" i="1"/>
  <c r="F36" i="1"/>
  <c r="E36" i="1"/>
  <c r="D36" i="1"/>
  <c r="C36" i="1"/>
  <c r="H34" i="1"/>
  <c r="G34" i="1"/>
  <c r="F34" i="1"/>
  <c r="E34" i="1"/>
  <c r="D34" i="1"/>
  <c r="C34" i="1"/>
  <c r="H33" i="1"/>
  <c r="G33" i="1"/>
  <c r="F33" i="1"/>
  <c r="E33" i="1"/>
  <c r="D33" i="1"/>
  <c r="C33" i="1"/>
  <c r="H30" i="1"/>
  <c r="H29" i="1" s="1"/>
  <c r="G30" i="1"/>
  <c r="G29" i="1" s="1"/>
  <c r="F30" i="1"/>
  <c r="F29" i="1" s="1"/>
  <c r="E30" i="1"/>
  <c r="E29" i="1" s="1"/>
  <c r="D30" i="1"/>
  <c r="D29" i="1" s="1"/>
  <c r="C30" i="1"/>
  <c r="C29" i="1" s="1"/>
  <c r="H28" i="1"/>
  <c r="G28" i="1"/>
  <c r="F28" i="1"/>
  <c r="E28" i="1"/>
  <c r="D28" i="1"/>
  <c r="C28" i="1"/>
  <c r="H27" i="1"/>
  <c r="G27" i="1"/>
  <c r="F27" i="1"/>
  <c r="E27" i="1"/>
  <c r="D27" i="1"/>
  <c r="C27" i="1"/>
  <c r="H26" i="1"/>
  <c r="G26" i="1"/>
  <c r="F26" i="1"/>
  <c r="E26" i="1"/>
  <c r="D26" i="1"/>
  <c r="C26" i="1"/>
  <c r="H23" i="1"/>
  <c r="G23" i="1"/>
  <c r="F23" i="1"/>
  <c r="E23" i="1"/>
  <c r="D23" i="1"/>
  <c r="C23" i="1"/>
  <c r="H22" i="1"/>
  <c r="G22" i="1"/>
  <c r="F22" i="1"/>
  <c r="E22" i="1"/>
  <c r="D22" i="1"/>
  <c r="C22" i="1"/>
  <c r="H19" i="1"/>
  <c r="H18" i="1" s="1"/>
  <c r="G19" i="1"/>
  <c r="G18" i="1" s="1"/>
  <c r="F19" i="1"/>
  <c r="F18" i="1" s="1"/>
  <c r="E19" i="1"/>
  <c r="E18" i="1" s="1"/>
  <c r="D19" i="1"/>
  <c r="D18" i="1" s="1"/>
  <c r="C19" i="1"/>
  <c r="C18" i="1" s="1"/>
  <c r="H17" i="1"/>
  <c r="H16" i="1" s="1"/>
  <c r="G17" i="1"/>
  <c r="G16" i="1" s="1"/>
  <c r="F17" i="1"/>
  <c r="F16" i="1" s="1"/>
  <c r="E17" i="1"/>
  <c r="E16" i="1" s="1"/>
  <c r="D17" i="1"/>
  <c r="D16" i="1" s="1"/>
  <c r="C17" i="1"/>
  <c r="C16" i="1" s="1"/>
  <c r="H15" i="1"/>
  <c r="G15" i="1"/>
  <c r="F15" i="1"/>
  <c r="E15" i="1"/>
  <c r="D15" i="1"/>
  <c r="C15" i="1"/>
  <c r="H14" i="1"/>
  <c r="G14" i="1"/>
  <c r="F14" i="1"/>
  <c r="E14" i="1"/>
  <c r="D14" i="1"/>
  <c r="C14" i="1"/>
  <c r="H11" i="1"/>
  <c r="G11" i="1"/>
  <c r="F11" i="1"/>
  <c r="E11" i="1"/>
  <c r="D11" i="1"/>
  <c r="C11" i="1"/>
  <c r="H10" i="1"/>
  <c r="G10" i="1"/>
  <c r="F10" i="1"/>
  <c r="E10" i="1"/>
  <c r="D10" i="1"/>
  <c r="C10" i="1"/>
  <c r="D82" i="1" l="1"/>
  <c r="H82" i="1"/>
  <c r="E247" i="1"/>
  <c r="E62" i="1"/>
  <c r="F247" i="1"/>
  <c r="C247" i="1"/>
  <c r="G247" i="1"/>
  <c r="C221" i="1"/>
  <c r="C208" i="1" s="1"/>
  <c r="G222" i="1"/>
  <c r="G221" i="1" s="1"/>
  <c r="G208" i="1" s="1"/>
  <c r="D247" i="1"/>
  <c r="H247" i="1"/>
  <c r="F49" i="1"/>
  <c r="C49" i="1"/>
  <c r="G49" i="1"/>
  <c r="D49" i="1"/>
  <c r="H49" i="1"/>
  <c r="E49" i="1"/>
  <c r="F62" i="1"/>
  <c r="D62" i="1"/>
  <c r="H62" i="1"/>
  <c r="C82" i="1"/>
  <c r="G82" i="1"/>
  <c r="C62" i="1"/>
  <c r="G62" i="1"/>
  <c r="F82" i="1"/>
  <c r="E82" i="1"/>
  <c r="F155" i="1"/>
  <c r="C155" i="1"/>
  <c r="G155" i="1"/>
  <c r="D155" i="1"/>
  <c r="H155" i="1"/>
  <c r="E155" i="1"/>
  <c r="F208" i="1"/>
  <c r="D376" i="1"/>
  <c r="H376" i="1"/>
  <c r="F179" i="1"/>
  <c r="C179" i="1"/>
  <c r="G179" i="1"/>
  <c r="D179" i="1"/>
  <c r="H179" i="1"/>
  <c r="E179" i="1"/>
  <c r="E208" i="1"/>
  <c r="D208" i="1"/>
  <c r="H208" i="1"/>
  <c r="C186" i="1"/>
  <c r="G186" i="1"/>
  <c r="H186" i="1"/>
  <c r="E186" i="1"/>
  <c r="D186" i="1"/>
  <c r="F186" i="1"/>
  <c r="F393" i="1"/>
  <c r="F488" i="1"/>
  <c r="E376" i="1"/>
  <c r="C376" i="1"/>
  <c r="G376" i="1"/>
  <c r="E393" i="1"/>
  <c r="F376" i="1"/>
  <c r="C393" i="1"/>
  <c r="G393" i="1"/>
  <c r="C410" i="1"/>
  <c r="G410" i="1"/>
  <c r="D393" i="1"/>
  <c r="H393" i="1"/>
  <c r="D410" i="1"/>
  <c r="H410" i="1"/>
  <c r="D431" i="1"/>
  <c r="H431" i="1"/>
  <c r="F410" i="1"/>
  <c r="E410" i="1"/>
  <c r="E431" i="1"/>
  <c r="C431" i="1"/>
  <c r="G431" i="1"/>
  <c r="F431" i="1"/>
  <c r="F453" i="1"/>
  <c r="F349" i="1"/>
  <c r="E453" i="1"/>
  <c r="F35" i="1"/>
  <c r="D453" i="1"/>
  <c r="H453" i="1"/>
  <c r="C453" i="1"/>
  <c r="G453" i="1"/>
  <c r="C100" i="1"/>
  <c r="G100" i="1"/>
  <c r="E135" i="1"/>
  <c r="G38" i="1"/>
  <c r="E41" i="1"/>
  <c r="E44" i="1"/>
  <c r="C117" i="1"/>
  <c r="G117" i="1"/>
  <c r="C122" i="1"/>
  <c r="G122" i="1"/>
  <c r="H126" i="1"/>
  <c r="F32" i="1"/>
  <c r="F31" i="1" s="1"/>
  <c r="D170" i="1"/>
  <c r="H170" i="1"/>
  <c r="C13" i="1"/>
  <c r="C12" i="1" s="1"/>
  <c r="G13" i="1"/>
  <c r="G12" i="1" s="1"/>
  <c r="E21" i="1"/>
  <c r="E20" i="1" s="1"/>
  <c r="C21" i="1"/>
  <c r="C20" i="1" s="1"/>
  <c r="F38" i="1"/>
  <c r="D294" i="1"/>
  <c r="D257" i="1" s="1"/>
  <c r="H294" i="1"/>
  <c r="H257" i="1" s="1"/>
  <c r="F294" i="1"/>
  <c r="F257" i="1" s="1"/>
  <c r="F477" i="1"/>
  <c r="F476" i="1" s="1"/>
  <c r="G477" i="1"/>
  <c r="G476" i="1" s="1"/>
  <c r="D13" i="1"/>
  <c r="D12" i="1" s="1"/>
  <c r="H13" i="1"/>
  <c r="H12" i="1" s="1"/>
  <c r="C35" i="1"/>
  <c r="G35" i="1"/>
  <c r="C135" i="1"/>
  <c r="E137" i="1"/>
  <c r="C145" i="1"/>
  <c r="G145" i="1"/>
  <c r="F135" i="1"/>
  <c r="H137" i="1"/>
  <c r="F202" i="1"/>
  <c r="F193" i="1" s="1"/>
  <c r="C294" i="1"/>
  <c r="C257" i="1" s="1"/>
  <c r="G294" i="1"/>
  <c r="G257" i="1" s="1"/>
  <c r="E294" i="1"/>
  <c r="E257" i="1" s="1"/>
  <c r="E450" i="1"/>
  <c r="H41" i="1"/>
  <c r="D44" i="1"/>
  <c r="H44" i="1"/>
  <c r="F100" i="1"/>
  <c r="D450" i="1"/>
  <c r="H450" i="1"/>
  <c r="C477" i="1"/>
  <c r="C476" i="1" s="1"/>
  <c r="E488" i="1"/>
  <c r="E13" i="1"/>
  <c r="E12" i="1" s="1"/>
  <c r="G32" i="1"/>
  <c r="C44" i="1"/>
  <c r="G44" i="1"/>
  <c r="D122" i="1"/>
  <c r="H122" i="1"/>
  <c r="C450" i="1"/>
  <c r="G450" i="1"/>
  <c r="H488" i="1"/>
  <c r="E122" i="1"/>
  <c r="D488" i="1"/>
  <c r="D72" i="1"/>
  <c r="D362" i="1"/>
  <c r="G9" i="1"/>
  <c r="G8" i="1" s="1"/>
  <c r="C25" i="1"/>
  <c r="C24" i="1" s="1"/>
  <c r="C9" i="1"/>
  <c r="C8" i="1" s="1"/>
  <c r="E9" i="1"/>
  <c r="E8" i="1" s="1"/>
  <c r="G25" i="1"/>
  <c r="D9" i="1"/>
  <c r="D8" i="1" s="1"/>
  <c r="D21" i="1"/>
  <c r="D20" i="1" s="1"/>
  <c r="H21" i="1"/>
  <c r="H20" i="1" s="1"/>
  <c r="F21" i="1"/>
  <c r="F20" i="1" s="1"/>
  <c r="F25" i="1"/>
  <c r="F24" i="1" s="1"/>
  <c r="E38" i="1"/>
  <c r="F41" i="1"/>
  <c r="D41" i="1"/>
  <c r="D109" i="1"/>
  <c r="H109" i="1"/>
  <c r="E126" i="1"/>
  <c r="E202" i="1"/>
  <c r="E193" i="1" s="1"/>
  <c r="G202" i="1"/>
  <c r="G193" i="1" s="1"/>
  <c r="C488" i="1"/>
  <c r="G488" i="1"/>
  <c r="G24" i="1"/>
  <c r="F9" i="1"/>
  <c r="F8" i="1" s="1"/>
  <c r="G21" i="1"/>
  <c r="G20" i="1" s="1"/>
  <c r="E32" i="1"/>
  <c r="C32" i="1"/>
  <c r="E35" i="1"/>
  <c r="C38" i="1"/>
  <c r="C72" i="1"/>
  <c r="H477" i="1"/>
  <c r="H476" i="1" s="1"/>
  <c r="E25" i="1"/>
  <c r="E24" i="1" s="1"/>
  <c r="D32" i="1"/>
  <c r="H32" i="1"/>
  <c r="C41" i="1"/>
  <c r="G41" i="1"/>
  <c r="G72" i="1"/>
  <c r="G170" i="1"/>
  <c r="G349" i="1"/>
  <c r="E362" i="1"/>
  <c r="F44" i="1"/>
  <c r="F72" i="1"/>
  <c r="C109" i="1"/>
  <c r="G109" i="1"/>
  <c r="E109" i="1"/>
  <c r="F117" i="1"/>
  <c r="D135" i="1"/>
  <c r="H135" i="1"/>
  <c r="F137" i="1"/>
  <c r="D137" i="1"/>
  <c r="F145" i="1"/>
  <c r="D349" i="1"/>
  <c r="H349" i="1"/>
  <c r="F450" i="1"/>
  <c r="D477" i="1"/>
  <c r="D476" i="1" s="1"/>
  <c r="G135" i="1"/>
  <c r="C202" i="1"/>
  <c r="C193" i="1" s="1"/>
  <c r="E349" i="1"/>
  <c r="H72" i="1"/>
  <c r="E72" i="1"/>
  <c r="D25" i="1"/>
  <c r="D24" i="1" s="1"/>
  <c r="H25" i="1"/>
  <c r="H24" i="1" s="1"/>
  <c r="D35" i="1"/>
  <c r="H35" i="1"/>
  <c r="E100" i="1"/>
  <c r="F109" i="1"/>
  <c r="E117" i="1"/>
  <c r="D38" i="1"/>
  <c r="H38" i="1"/>
  <c r="C332" i="1"/>
  <c r="F13" i="1"/>
  <c r="F12" i="1" s="1"/>
  <c r="H9" i="1"/>
  <c r="H8" i="1" s="1"/>
  <c r="D100" i="1"/>
  <c r="H100" i="1"/>
  <c r="D117" i="1"/>
  <c r="H117" i="1"/>
  <c r="E332" i="1"/>
  <c r="G332" i="1"/>
  <c r="F126" i="1"/>
  <c r="D126" i="1"/>
  <c r="C137" i="1"/>
  <c r="G137" i="1"/>
  <c r="D145" i="1"/>
  <c r="H145" i="1"/>
  <c r="C349" i="1"/>
  <c r="F122" i="1"/>
  <c r="C126" i="1"/>
  <c r="G126" i="1"/>
  <c r="E145" i="1"/>
  <c r="D202" i="1"/>
  <c r="D193" i="1" s="1"/>
  <c r="H202" i="1"/>
  <c r="H193" i="1" s="1"/>
  <c r="H332" i="1"/>
  <c r="D332" i="1"/>
  <c r="C170" i="1"/>
  <c r="H362" i="1"/>
  <c r="C362" i="1"/>
  <c r="G362" i="1"/>
  <c r="F170" i="1"/>
  <c r="E170" i="1"/>
  <c r="F332" i="1"/>
  <c r="F362" i="1"/>
  <c r="E477" i="1"/>
  <c r="E476" i="1" s="1"/>
  <c r="E31" i="1" l="1"/>
  <c r="C31" i="1"/>
  <c r="G31" i="1"/>
  <c r="H37" i="1"/>
  <c r="H31" i="1"/>
  <c r="D31" i="1"/>
  <c r="D37" i="1"/>
  <c r="G37" i="1"/>
  <c r="C37" i="1"/>
  <c r="E37" i="1"/>
  <c r="F37" i="1"/>
  <c r="F7" i="1" s="1"/>
  <c r="F125" i="1"/>
  <c r="C125" i="1"/>
  <c r="E125" i="1"/>
  <c r="H125" i="1"/>
  <c r="G125" i="1"/>
  <c r="D125" i="1"/>
  <c r="G61" i="1"/>
  <c r="D61" i="1"/>
  <c r="F256" i="1"/>
  <c r="C256" i="1"/>
  <c r="G256" i="1"/>
  <c r="H256" i="1"/>
  <c r="G99" i="1"/>
  <c r="D256" i="1"/>
  <c r="F61" i="1"/>
  <c r="E256" i="1"/>
  <c r="C61" i="1"/>
  <c r="C99" i="1"/>
  <c r="F375" i="1"/>
  <c r="F99" i="1"/>
  <c r="E99" i="1"/>
  <c r="H61" i="1"/>
  <c r="H375" i="1"/>
  <c r="E154" i="1"/>
  <c r="D375" i="1"/>
  <c r="C154" i="1"/>
  <c r="C375" i="1"/>
  <c r="D99" i="1"/>
  <c r="G375" i="1"/>
  <c r="H99" i="1"/>
  <c r="E61" i="1"/>
  <c r="F154" i="1"/>
  <c r="D154" i="1"/>
  <c r="H154" i="1"/>
  <c r="G154" i="1"/>
  <c r="E375" i="1"/>
  <c r="E7" i="1" l="1"/>
  <c r="C7" i="1"/>
  <c r="D7" i="1"/>
  <c r="H7" i="1"/>
  <c r="G7" i="1"/>
  <c r="F81" i="1"/>
  <c r="H81" i="1"/>
  <c r="C81" i="1"/>
  <c r="D81" i="1"/>
  <c r="E81" i="1"/>
  <c r="G81" i="1"/>
  <c r="H495" i="1" l="1"/>
  <c r="C495" i="1"/>
  <c r="G495" i="1"/>
  <c r="F495" i="1"/>
  <c r="D495" i="1"/>
  <c r="E495" i="1"/>
</calcChain>
</file>

<file path=xl/sharedStrings.xml><?xml version="1.0" encoding="utf-8"?>
<sst xmlns="http://schemas.openxmlformats.org/spreadsheetml/2006/main" count="951" uniqueCount="393">
  <si>
    <t xml:space="preserve">"Приложение № 11
к Решению Совета депутатов ЗАТО г. Североморск		_x000D_
		от  25.12.2018 № 453_x000D_
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</si>
  <si>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</si>
  <si>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2019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</si>
  <si>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</si>
  <si>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</si>
  <si>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</si>
  <si>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</si>
  <si>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</si>
  <si>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</si>
  <si>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</si>
  <si>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</si>
  <si>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</si>
  <si>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</si>
  <si>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</si>
  <si>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</si>
  <si>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>709</t>
  </si>
  <si>
    <t>Управление культуры, спорта, молодежной политики и международных связей администрации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</si>
  <si>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</si>
  <si>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</si>
  <si>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012P571160</t>
  </si>
  <si>
    <t>Субсидия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</si>
  <si>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731</t>
  </si>
  <si>
    <t>Комитет по развитию городского хозяйства администрации ЗАТО г. Североморск</t>
  </si>
  <si>
    <t>012P5S1160</t>
  </si>
  <si>
    <t>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</si>
  <si>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</si>
  <si>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</si>
  <si>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</si>
  <si>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</si>
  <si>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</si>
  <si>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</si>
  <si>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</si>
  <si>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</si>
  <si>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</si>
  <si>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</si>
  <si>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</si>
  <si>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</si>
  <si>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</si>
  <si>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</si>
  <si>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</si>
  <si>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</si>
  <si>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</si>
  <si>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</si>
  <si>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</si>
  <si>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</si>
  <si>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</si>
  <si>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</si>
  <si>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</si>
  <si>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</si>
  <si>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</si>
  <si>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</si>
  <si>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</si>
  <si>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</si>
  <si>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</si>
  <si>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</si>
  <si>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</si>
  <si>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Подпрограмма "Охрана окружающей среды ЗАТО г. Североморск"</t>
  </si>
  <si>
    <t>01802М2870</t>
  </si>
  <si>
    <t>Ликвидация несанкционированных свалок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</si>
  <si>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</si>
  <si>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</si>
  <si>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</si>
  <si>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0210270550</t>
  </si>
  <si>
    <t>Субсидии на реализацию мероприятий муниципальных программ развития малого и среднего предпринимательства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</si>
  <si>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</si>
  <si>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</si>
  <si>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</si>
  <si>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</si>
  <si>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</si>
  <si>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</si>
  <si>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</si>
  <si>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02301М0730</t>
  </si>
  <si>
    <t>Субсидии на оказание услуг в сфере дополнительного образования (на конкурсной основе)</t>
  </si>
  <si>
    <t>02301М6810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</si>
  <si>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</si>
  <si>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</si>
  <si>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</si>
  <si>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имущества ЗАТО г. Североморск"</t>
  </si>
  <si>
    <t>0310106010</t>
  </si>
  <si>
    <t xml:space="preserve">Расходы на выплаты по оплате труда работников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</si>
  <si>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</si>
  <si>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</si>
  <si>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</si>
  <si>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</si>
  <si>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03103М2040</t>
  </si>
  <si>
    <t>03104М2450</t>
  </si>
  <si>
    <t>03105М2050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</si>
  <si>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</si>
  <si>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</si>
  <si>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</si>
  <si>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</si>
  <si>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</si>
  <si>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</si>
  <si>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</si>
  <si>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</si>
  <si>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</si>
  <si>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</si>
  <si>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</si>
  <si>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</si>
  <si>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</si>
  <si>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</si>
  <si>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</si>
  <si>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</si>
  <si>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</si>
  <si>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</si>
  <si>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</si>
  <si>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</si>
  <si>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</si>
  <si>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</si>
  <si>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</si>
  <si>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</si>
  <si>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</si>
  <si>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</si>
  <si>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</si>
  <si>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</si>
  <si>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</si>
  <si>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</si>
  <si>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</si>
  <si>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0410249100</t>
  </si>
  <si>
    <t>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</si>
  <si>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0410249110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</si>
  <si>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</si>
  <si>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04102М2550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</si>
  <si>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</si>
  <si>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</si>
  <si>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</si>
  <si>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</si>
  <si>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</si>
  <si>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04102S9100</t>
  </si>
  <si>
    <t>Софинансирование расходов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</si>
  <si>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04102S9110</t>
  </si>
  <si>
    <t>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</si>
  <si>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</si>
  <si>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</si>
  <si>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</si>
  <si>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</si>
  <si>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</si>
  <si>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</si>
  <si>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</si>
  <si>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</si>
  <si>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</si>
  <si>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</si>
  <si>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</si>
  <si>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</si>
  <si>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</si>
  <si>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</si>
  <si>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</si>
  <si>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</si>
  <si>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</si>
  <si>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</si>
  <si>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</si>
  <si>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</si>
  <si>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</si>
  <si>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04403М4130</t>
  </si>
  <si>
    <t xml:space="preserve"> Реализация мероприятий, связанных со строительством котельной установки для нужд отопления и горячего водоснабжения</t>
  </si>
  <si>
    <t>Подпрограмма "Муниципальный жилищный фонд ЗАТО г. Североморск"</t>
  </si>
  <si>
    <t>0450170850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</si>
  <si>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</si>
  <si>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</si>
  <si>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</si>
  <si>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</si>
  <si>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</si>
  <si>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</si>
  <si>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</si>
  <si>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</si>
  <si>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</si>
  <si>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</si>
  <si>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</si>
  <si>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</si>
  <si>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</si>
  <si>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</si>
  <si>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Субсидии муниципальным образованиям на реализацию проектов по поддержке местных инициатив</t>
  </si>
  <si>
    <t>04601М2700</t>
  </si>
  <si>
    <t>Содержание и техническое обслуживание элементов прочего благоустройства</t>
  </si>
  <si>
    <t>04601М2710</t>
  </si>
  <si>
    <t>Ремонт элементов прочего благоустройства</t>
  </si>
  <si>
    <t>04601М2730</t>
  </si>
  <si>
    <t>Установка (демонтаж) элементов прочего благоустройства</t>
  </si>
  <si>
    <t>04601М2740</t>
  </si>
  <si>
    <t>Строительство (реконструкция ) элементов прочего благоустройства</t>
  </si>
  <si>
    <t>Софинансирование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</si>
  <si>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</si>
  <si>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</si>
  <si>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</si>
  <si>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по отлову и содержанию безнадзорных животных (субвенция бюджетам муниципальных образований)</t>
  </si>
  <si>
    <t>04602М2500</t>
  </si>
  <si>
    <t>Мероприятия по сносу объектов капитального строительства</t>
  </si>
  <si>
    <t>04603М2730</t>
  </si>
  <si>
    <t>Основное мероприятие 3.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</si>
  <si>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</si>
  <si>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</si>
  <si>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0460413060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</si>
  <si>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</si>
  <si>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</si>
  <si>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</si>
  <si>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</si>
  <si>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</si>
  <si>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</si>
  <si>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</si>
  <si>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</si>
  <si>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04604М4010</t>
  </si>
  <si>
    <t>Расширение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</si>
  <si>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</si>
  <si>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</si>
  <si>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</si>
  <si>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</si>
  <si>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</si>
  <si>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</si>
  <si>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"Городские парки и скверы - центры отдыха североморцев" </t>
  </si>
  <si>
    <t>0470171090</t>
  </si>
  <si>
    <t>04701М2800</t>
  </si>
  <si>
    <t>Содержание объектов озеленения</t>
  </si>
  <si>
    <t>04701S1090</t>
  </si>
  <si>
    <t>04703М2990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</si>
  <si>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</si>
  <si>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</si>
  <si>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</si>
  <si>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</si>
  <si>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</si>
  <si>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</si>
  <si>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</si>
  <si>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</si>
  <si>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</si>
  <si>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</si>
  <si>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</si>
  <si>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</si>
  <si>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</si>
  <si>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</si>
  <si>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</si>
  <si>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</si>
  <si>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</si>
  <si>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</si>
  <si>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</si>
  <si>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</si>
  <si>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</si>
  <si>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</si>
  <si>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</si>
  <si>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</si>
  <si>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</si>
  <si>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</si>
  <si>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</si>
  <si>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</si>
  <si>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</si>
  <si>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</si>
  <si>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</si>
  <si>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</si>
  <si>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</si>
  <si>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</si>
  <si>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</si>
  <si>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</si>
  <si>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</si>
  <si>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</si>
  <si>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</si>
  <si>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</si>
  <si>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</si>
  <si>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>05105М1010</t>
  </si>
  <si>
    <t xml:space="preserve">Приобретение основных средств для оснащения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</si>
  <si>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</si>
  <si>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</si>
  <si>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</si>
  <si>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</si>
  <si>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</si>
  <si>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</si>
  <si>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</si>
  <si>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05107М0920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</si>
  <si>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</si>
  <si>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</si>
  <si>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</si>
  <si>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</si>
  <si>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051P251590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</si>
  <si>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</si>
  <si>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</si>
  <si>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</si>
  <si>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</si>
  <si>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</si>
  <si>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</si>
  <si>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</si>
  <si>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</si>
  <si>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</si>
  <si>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</si>
  <si>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</si>
  <si>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</si>
  <si>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</si>
  <si>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</si>
  <si>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</si>
  <si>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</si>
  <si>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</si>
  <si>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</si>
  <si>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</si>
  <si>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</si>
  <si>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</si>
  <si>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</si>
  <si>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</si>
  <si>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</si>
  <si>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</si>
  <si>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</si>
  <si>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</si>
  <si>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</si>
  <si>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</si>
  <si>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</si>
  <si>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</si>
  <si>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</si>
  <si>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</si>
  <si>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</si>
  <si>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</si>
  <si>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</si>
  <si>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</si>
  <si>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расходов на организацию отдыха детей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</si>
  <si>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</si>
  <si>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</si>
  <si>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</si>
  <si>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</si>
  <si>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</si>
  <si>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</si>
  <si>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</si>
  <si>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</si>
  <si>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</si>
  <si>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</si>
  <si>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</si>
  <si>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</si>
  <si>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</si>
  <si>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</si>
  <si>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</si>
  <si>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</si>
  <si>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</si>
  <si>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</si>
  <si>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</si>
  <si>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</si>
  <si>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</si>
  <si>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</si>
  <si>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</si>
  <si>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</si>
  <si>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</si>
  <si>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</si>
  <si>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</si>
  <si>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</si>
  <si>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</si>
  <si>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</si>
  <si>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</si>
  <si>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</si>
  <si>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</si>
  <si>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06302М1020</t>
  </si>
  <si>
    <t xml:space="preserve">Подпрограмма "Совершенствование музейного обслуживания граждан" </t>
  </si>
  <si>
    <t>0640113060</t>
  </si>
  <si>
    <t>0640171100</t>
  </si>
  <si>
    <t>06401М0910</t>
  </si>
  <si>
    <t>06401М0920</t>
  </si>
  <si>
    <t>06401М0930</t>
  </si>
  <si>
    <t>06401М0940</t>
  </si>
  <si>
    <t>06401М1050</t>
  </si>
  <si>
    <t>06401М1100</t>
  </si>
  <si>
    <t>06401S1100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</si>
  <si>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</si>
  <si>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</si>
  <si>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культуры, спорта, молодежной политики и международных связей администрации ЗАТО г. Североморск"</t>
  </si>
  <si>
    <t>0660113060</t>
  </si>
  <si>
    <t>06601М0910</t>
  </si>
  <si>
    <t>06601М0920</t>
  </si>
  <si>
    <t>06601М0940</t>
  </si>
  <si>
    <t>0660313060</t>
  </si>
  <si>
    <t>0660371100</t>
  </si>
  <si>
    <t>06603М0910</t>
  </si>
  <si>
    <t>06603М0920</t>
  </si>
  <si>
    <t>06603М0930</t>
  </si>
  <si>
    <t>06603М0940</t>
  </si>
  <si>
    <t>06603S1100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</si>
  <si>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</si>
  <si>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</si>
  <si>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</si>
  <si>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</si>
  <si>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</si>
  <si>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</si>
  <si>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</si>
  <si>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</si>
  <si>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</si>
  <si>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</si>
  <si>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</si>
  <si>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</si>
  <si>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</si>
  <si>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</si>
  <si>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</si>
  <si>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</si>
  <si>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</si>
  <si>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</si>
  <si>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ВСЕГО</t>
  </si>
  <si>
    <t>____________________________"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</si>
  <si>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</si>
  <si>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Субсидии на организацию и проведение массовых мероприятий в сфере культуры (на конкурсной основе)</t>
  </si>
  <si>
    <t>Администрация  ЗАТО г. Североморск</t>
  </si>
  <si>
    <t>Расходы связанные с обеспечением проведения оценки рыночной стоимости объектов муниципального фонда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</si>
  <si>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</si>
  <si>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Расходы связанные с проведением обязательного аудита деятельности муниципальных унитарных предприятий и обществ с ограниченной ответственностью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</si>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</sst>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6" fillId="0" borderId="4">
      <alignment vertical="top" wrapText="1"/>
    </xf>
    <xf numFmtId="0" fontId="7" fillId="4" borderId="0"/>
    <xf numFmtId="4" fontId="9" fillId="5" borderId="8">
      <alignment horizontal="right" vertical="top" shrinkToFit="1"/>
    </xf>
    <xf numFmtId="4" fontId="9" fillId="6" borderId="8">
      <alignment horizontal="right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" fontId="9" fillId="5" borderId="4">
      <alignment horizontal="right" vertical="top" shrinkToFit="1"/>
    </xf>
    <xf numFmtId="4" fontId="9" fillId="2" borderId="4">
      <alignment horizontal="right" vertical="top" shrinkToFit="1"/>
    </xf>
    <xf numFmtId="4" fontId="6" fillId="5" borderId="8">
      <alignment horizontal="right" vertical="top" shrinkToFit="1"/>
    </xf>
    <xf numFmtId="0" fontId="11" fillId="0" borderId="4">
      <alignment horizontal="left" vertical="top" wrapText="1"/>
    </xf>
    <xf numFmtId="0" fontId="6" fillId="0" borderId="4">
      <alignment vertical="top" wrapText="1"/>
    </xf>
    <xf numFmtId="4" fontId="9" fillId="6" borderId="4">
      <alignment horizontal="right" vertical="top" shrinkToFit="1"/>
    </xf>
    <xf numFmtId="49" fontId="12" fillId="0" borderId="9">
      <alignment horizontal="center"/>
    </xf>
    <xf numFmtId="4" fontId="9" fillId="6" borderId="4">
      <alignment horizontal="right" vertical="top" shrinkToFit="1"/>
    </xf>
    <xf numFmtId="0" fontId="7" fillId="0" borderId="0"/>
    <xf numFmtId="0" fontId="13" fillId="0" borderId="0">
      <alignment vertical="top" wrapText="1"/>
    </xf>
    <xf numFmtId="0" fontId="13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9">
    <xf numFmtId="0" fontId="0" fillId="0" borderId="0" xfId="0"/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2" applyNumberFormat="1" applyFont="1" applyFill="1" applyAlignment="1" applyProtection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vertical="center" wrapText="1"/>
    </xf>
    <xf numFmtId="164" fontId="4" fillId="0" borderId="7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/>
    <xf numFmtId="164" fontId="3" fillId="3" borderId="0" xfId="3" applyNumberFormat="1" applyFont="1" applyFill="1" applyBorder="1" applyAlignment="1">
      <alignment horizontal="right" vertical="center" shrinkToFit="1"/>
    </xf>
    <xf numFmtId="164" fontId="3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8" fillId="0" borderId="0" xfId="0" applyFont="1"/>
    <xf numFmtId="164" fontId="8" fillId="0" borderId="0" xfId="0" applyNumberFormat="1" applyFont="1"/>
    <xf numFmtId="0" fontId="8" fillId="0" borderId="0" xfId="0" applyFont="1" applyFill="1"/>
    <xf numFmtId="43" fontId="8" fillId="0" borderId="0" xfId="0" applyNumberFormat="1" applyFont="1" applyFill="1"/>
    <xf numFmtId="0" fontId="3" fillId="0" borderId="0" xfId="0" applyFont="1" applyFill="1" applyBorder="1" applyAlignment="1">
      <alignment wrapText="1"/>
    </xf>
    <xf numFmtId="0" fontId="3" fillId="0" borderId="1" xfId="0" applyFont="1" applyFill="1" applyBorder="1" applyAlignment="1" applyProtection="1">
      <alignment vertical="center" wrapText="1" readingOrder="1"/>
      <protection locked="0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8" fillId="0" borderId="0" xfId="0" applyFont="1" applyFill="1" applyAlignment="1">
      <alignment horizontal="center"/>
    </xf>
    <xf numFmtId="0" fontId="14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</cellXfs>
  <cellStyles count="21">
    <cellStyle name="xl29" xfId="4"/>
    <cellStyle name="xl30" xfId="5"/>
    <cellStyle name="xl31" xfId="6"/>
    <cellStyle name="xl33 2" xfId="2"/>
    <cellStyle name="xl34 2" xfId="7"/>
    <cellStyle name="xl35" xfId="8"/>
    <cellStyle name="xl36" xfId="9"/>
    <cellStyle name="xl37 2" xfId="10"/>
    <cellStyle name="xl39" xfId="11"/>
    <cellStyle name="xl40" xfId="12"/>
    <cellStyle name="xl41" xfId="13"/>
    <cellStyle name="xl45" xfId="14"/>
    <cellStyle name="xl64" xfId="15"/>
    <cellStyle name="Обычный" xfId="0" builtinId="0"/>
    <cellStyle name="Обычный 2" xfId="16"/>
    <cellStyle name="Обычный 3" xfId="3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7/&#1055;&#1088;&#1080;&#1083;&#1086;&#1078;&#1077;&#1085;&#1080;&#1103;%20&#1082;%20&#1056;&#1077;&#1096;&#1077;&#1085;&#1080;&#1102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07">
          <cell r="F1007">
            <v>1271100</v>
          </cell>
          <cell r="G1007">
            <v>0</v>
          </cell>
          <cell r="H1007">
            <v>0</v>
          </cell>
          <cell r="I1007">
            <v>0</v>
          </cell>
          <cell r="J1007">
            <v>1271100</v>
          </cell>
          <cell r="K1007">
            <v>0</v>
          </cell>
        </row>
        <row r="1009">
          <cell r="F1009">
            <v>468300</v>
          </cell>
          <cell r="G1009">
            <v>0</v>
          </cell>
          <cell r="H1009">
            <v>0</v>
          </cell>
          <cell r="I1009">
            <v>0</v>
          </cell>
          <cell r="J1009">
            <v>468300</v>
          </cell>
          <cell r="K1009">
            <v>0</v>
          </cell>
        </row>
        <row r="1011">
          <cell r="F1011">
            <v>4334200</v>
          </cell>
          <cell r="G1011">
            <v>0</v>
          </cell>
          <cell r="H1011">
            <v>0</v>
          </cell>
          <cell r="I1011">
            <v>0</v>
          </cell>
          <cell r="J1011">
            <v>4334200</v>
          </cell>
          <cell r="K1011">
            <v>0</v>
          </cell>
        </row>
        <row r="1022">
          <cell r="F1022">
            <v>6748720</v>
          </cell>
          <cell r="G1022">
            <v>0</v>
          </cell>
          <cell r="H1022">
            <v>-1229680</v>
          </cell>
          <cell r="I1022">
            <v>0</v>
          </cell>
          <cell r="J1022">
            <v>5519040</v>
          </cell>
          <cell r="K1022">
            <v>0</v>
          </cell>
        </row>
      </sheetData>
      <sheetData sheetId="11"/>
      <sheetData sheetId="12">
        <row r="27">
          <cell r="G27">
            <v>370000</v>
          </cell>
          <cell r="H27">
            <v>0</v>
          </cell>
          <cell r="I27">
            <v>0</v>
          </cell>
          <cell r="J27">
            <v>0</v>
          </cell>
          <cell r="K27">
            <v>370000</v>
          </cell>
          <cell r="L27">
            <v>0</v>
          </cell>
        </row>
        <row r="31">
          <cell r="G31">
            <v>150000</v>
          </cell>
          <cell r="H31">
            <v>0</v>
          </cell>
          <cell r="I31">
            <v>0</v>
          </cell>
          <cell r="J31">
            <v>0</v>
          </cell>
          <cell r="K31">
            <v>150000</v>
          </cell>
          <cell r="L31">
            <v>0</v>
          </cell>
        </row>
        <row r="34">
          <cell r="G34">
            <v>803358.89</v>
          </cell>
          <cell r="H34">
            <v>0</v>
          </cell>
          <cell r="I34">
            <v>200000</v>
          </cell>
          <cell r="J34">
            <v>0</v>
          </cell>
          <cell r="K34">
            <v>1003358.89</v>
          </cell>
          <cell r="L34">
            <v>0</v>
          </cell>
        </row>
        <row r="68">
          <cell r="G68">
            <v>617410</v>
          </cell>
          <cell r="H68">
            <v>0</v>
          </cell>
          <cell r="I68">
            <v>0</v>
          </cell>
          <cell r="J68">
            <v>0</v>
          </cell>
          <cell r="K68">
            <v>617410</v>
          </cell>
          <cell r="L68">
            <v>0</v>
          </cell>
        </row>
        <row r="71">
          <cell r="G71">
            <v>259090</v>
          </cell>
          <cell r="H71">
            <v>0</v>
          </cell>
          <cell r="I71">
            <v>0</v>
          </cell>
          <cell r="J71">
            <v>0</v>
          </cell>
          <cell r="K71">
            <v>259090</v>
          </cell>
          <cell r="L71">
            <v>0</v>
          </cell>
        </row>
        <row r="74">
          <cell r="G74">
            <v>130000</v>
          </cell>
          <cell r="H74">
            <v>0</v>
          </cell>
          <cell r="I74">
            <v>0</v>
          </cell>
          <cell r="J74">
            <v>0</v>
          </cell>
          <cell r="K74">
            <v>130000</v>
          </cell>
          <cell r="L74">
            <v>0</v>
          </cell>
        </row>
        <row r="77">
          <cell r="G77">
            <v>854100</v>
          </cell>
          <cell r="H77">
            <v>0</v>
          </cell>
          <cell r="I77">
            <v>0</v>
          </cell>
          <cell r="J77">
            <v>0</v>
          </cell>
          <cell r="K77">
            <v>854100</v>
          </cell>
          <cell r="L77">
            <v>0</v>
          </cell>
        </row>
        <row r="84">
          <cell r="G84">
            <v>1223100</v>
          </cell>
          <cell r="H84">
            <v>0</v>
          </cell>
          <cell r="I84">
            <v>-102800</v>
          </cell>
          <cell r="J84">
            <v>0</v>
          </cell>
          <cell r="K84">
            <v>1120300</v>
          </cell>
          <cell r="L84">
            <v>0</v>
          </cell>
        </row>
        <row r="154"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7"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62"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5">
          <cell r="G165">
            <v>50000</v>
          </cell>
          <cell r="H165">
            <v>0</v>
          </cell>
          <cell r="I165">
            <v>0</v>
          </cell>
          <cell r="J165">
            <v>0</v>
          </cell>
          <cell r="K165">
            <v>50000</v>
          </cell>
          <cell r="L165">
            <v>0</v>
          </cell>
        </row>
        <row r="174">
          <cell r="G174">
            <v>10000</v>
          </cell>
          <cell r="H174">
            <v>0</v>
          </cell>
          <cell r="I174">
            <v>0</v>
          </cell>
          <cell r="J174">
            <v>0</v>
          </cell>
          <cell r="K174">
            <v>10000</v>
          </cell>
          <cell r="L174">
            <v>0</v>
          </cell>
        </row>
        <row r="177">
          <cell r="G177">
            <v>30000</v>
          </cell>
          <cell r="H177">
            <v>0</v>
          </cell>
          <cell r="I177">
            <v>0</v>
          </cell>
          <cell r="J177">
            <v>0</v>
          </cell>
          <cell r="K177">
            <v>30000</v>
          </cell>
          <cell r="L177">
            <v>0</v>
          </cell>
        </row>
        <row r="184">
          <cell r="G184">
            <v>2943.58</v>
          </cell>
          <cell r="H184">
            <v>2943.58</v>
          </cell>
          <cell r="I184">
            <v>0</v>
          </cell>
          <cell r="J184">
            <v>0</v>
          </cell>
          <cell r="K184">
            <v>2943.58</v>
          </cell>
          <cell r="L184">
            <v>2943.58</v>
          </cell>
        </row>
        <row r="186">
          <cell r="G186">
            <v>1677.42</v>
          </cell>
          <cell r="H186">
            <v>0</v>
          </cell>
          <cell r="I186">
            <v>0</v>
          </cell>
          <cell r="J186">
            <v>0</v>
          </cell>
          <cell r="K186">
            <v>1677.42</v>
          </cell>
          <cell r="L186">
            <v>0</v>
          </cell>
        </row>
        <row r="216">
          <cell r="G216">
            <v>60000</v>
          </cell>
          <cell r="H216">
            <v>0</v>
          </cell>
          <cell r="I216">
            <v>0</v>
          </cell>
          <cell r="J216">
            <v>0</v>
          </cell>
          <cell r="K216">
            <v>60000</v>
          </cell>
          <cell r="L216">
            <v>0</v>
          </cell>
        </row>
        <row r="221">
          <cell r="G221">
            <v>347454.55</v>
          </cell>
          <cell r="H221">
            <v>347454.55</v>
          </cell>
          <cell r="K221">
            <v>347454.55</v>
          </cell>
          <cell r="L221">
            <v>347454.55</v>
          </cell>
        </row>
        <row r="225">
          <cell r="G225">
            <v>198000</v>
          </cell>
          <cell r="H225">
            <v>0</v>
          </cell>
          <cell r="I225">
            <v>0</v>
          </cell>
          <cell r="J225">
            <v>0</v>
          </cell>
          <cell r="K225">
            <v>198000</v>
          </cell>
          <cell r="L225">
            <v>0</v>
          </cell>
        </row>
        <row r="229">
          <cell r="G229">
            <v>100000</v>
          </cell>
          <cell r="H229">
            <v>0</v>
          </cell>
          <cell r="I229">
            <v>0</v>
          </cell>
          <cell r="J229">
            <v>0</v>
          </cell>
          <cell r="K229">
            <v>100000</v>
          </cell>
          <cell r="L229">
            <v>0</v>
          </cell>
        </row>
        <row r="289">
          <cell r="G289">
            <v>83980</v>
          </cell>
          <cell r="H289">
            <v>0</v>
          </cell>
          <cell r="I289">
            <v>0</v>
          </cell>
          <cell r="J289">
            <v>0</v>
          </cell>
          <cell r="K289">
            <v>83980</v>
          </cell>
          <cell r="L289">
            <v>0</v>
          </cell>
        </row>
        <row r="294">
          <cell r="G294">
            <v>46879.98</v>
          </cell>
          <cell r="H294">
            <v>0</v>
          </cell>
          <cell r="I294">
            <v>0</v>
          </cell>
          <cell r="J294">
            <v>0</v>
          </cell>
          <cell r="K294">
            <v>46879.98</v>
          </cell>
          <cell r="L294">
            <v>0</v>
          </cell>
        </row>
        <row r="338">
          <cell r="G338">
            <v>839484.2</v>
          </cell>
          <cell r="H338">
            <v>0</v>
          </cell>
          <cell r="I338">
            <v>0</v>
          </cell>
          <cell r="J338">
            <v>0</v>
          </cell>
          <cell r="K338">
            <v>839484.2</v>
          </cell>
          <cell r="L338">
            <v>0</v>
          </cell>
        </row>
        <row r="345">
          <cell r="G345">
            <v>613700</v>
          </cell>
          <cell r="K345">
            <v>613700</v>
          </cell>
          <cell r="L345">
            <v>0</v>
          </cell>
        </row>
        <row r="400">
          <cell r="G400">
            <v>553000</v>
          </cell>
          <cell r="H400">
            <v>0</v>
          </cell>
          <cell r="I400">
            <v>0</v>
          </cell>
          <cell r="J400">
            <v>0</v>
          </cell>
          <cell r="K400">
            <v>553000</v>
          </cell>
          <cell r="L400">
            <v>0</v>
          </cell>
        </row>
        <row r="407">
          <cell r="G407">
            <v>630000</v>
          </cell>
          <cell r="H407">
            <v>0</v>
          </cell>
          <cell r="I407">
            <v>-97200</v>
          </cell>
          <cell r="J407">
            <v>0</v>
          </cell>
          <cell r="K407">
            <v>532800</v>
          </cell>
          <cell r="L407">
            <v>0</v>
          </cell>
        </row>
        <row r="412">
          <cell r="G412">
            <v>18425325.359999999</v>
          </cell>
          <cell r="H412">
            <v>0</v>
          </cell>
          <cell r="I412">
            <v>0</v>
          </cell>
          <cell r="J412">
            <v>0</v>
          </cell>
          <cell r="K412">
            <v>18425325.359999999</v>
          </cell>
          <cell r="L412">
            <v>0</v>
          </cell>
        </row>
        <row r="428">
          <cell r="G428">
            <v>311032.39</v>
          </cell>
          <cell r="H428">
            <v>0</v>
          </cell>
          <cell r="I428">
            <v>-36506.75</v>
          </cell>
          <cell r="J428">
            <v>0</v>
          </cell>
          <cell r="K428">
            <v>274525.64</v>
          </cell>
          <cell r="L428">
            <v>0</v>
          </cell>
        </row>
        <row r="433">
          <cell r="G433">
            <v>413000</v>
          </cell>
          <cell r="H433">
            <v>0</v>
          </cell>
          <cell r="I433">
            <v>0</v>
          </cell>
          <cell r="J433">
            <v>0</v>
          </cell>
          <cell r="K433">
            <v>413000</v>
          </cell>
          <cell r="L433">
            <v>0</v>
          </cell>
        </row>
        <row r="436">
          <cell r="G436">
            <v>29500</v>
          </cell>
          <cell r="H436">
            <v>0</v>
          </cell>
          <cell r="I436">
            <v>0</v>
          </cell>
          <cell r="J436">
            <v>0</v>
          </cell>
          <cell r="K436">
            <v>29500</v>
          </cell>
          <cell r="L436">
            <v>0</v>
          </cell>
        </row>
        <row r="439">
          <cell r="G439">
            <v>42000</v>
          </cell>
          <cell r="H439">
            <v>0</v>
          </cell>
          <cell r="I439">
            <v>0</v>
          </cell>
          <cell r="J439">
            <v>0</v>
          </cell>
          <cell r="K439">
            <v>42000</v>
          </cell>
          <cell r="L439">
            <v>0</v>
          </cell>
        </row>
        <row r="442">
          <cell r="G442">
            <v>350400</v>
          </cell>
          <cell r="H442">
            <v>0</v>
          </cell>
          <cell r="I442">
            <v>0</v>
          </cell>
          <cell r="J442">
            <v>0</v>
          </cell>
          <cell r="K442">
            <v>350400</v>
          </cell>
          <cell r="L442">
            <v>0</v>
          </cell>
        </row>
        <row r="446">
          <cell r="G446">
            <v>269200</v>
          </cell>
          <cell r="H446">
            <v>0</v>
          </cell>
          <cell r="I446">
            <v>0</v>
          </cell>
          <cell r="J446">
            <v>0</v>
          </cell>
          <cell r="K446">
            <v>269200</v>
          </cell>
          <cell r="L446">
            <v>0</v>
          </cell>
        </row>
        <row r="474">
          <cell r="G474">
            <v>17214692.940000001</v>
          </cell>
          <cell r="H474">
            <v>0</v>
          </cell>
          <cell r="I474">
            <v>0</v>
          </cell>
          <cell r="J474">
            <v>0</v>
          </cell>
          <cell r="K474">
            <v>17214692.940000001</v>
          </cell>
          <cell r="L474">
            <v>0</v>
          </cell>
        </row>
        <row r="482">
          <cell r="G482">
            <v>50000</v>
          </cell>
          <cell r="H482">
            <v>0</v>
          </cell>
          <cell r="I482">
            <v>0</v>
          </cell>
          <cell r="J482">
            <v>0</v>
          </cell>
          <cell r="K482">
            <v>50000</v>
          </cell>
          <cell r="L482">
            <v>0</v>
          </cell>
        </row>
        <row r="498">
          <cell r="G498">
            <v>52026.33</v>
          </cell>
          <cell r="H498">
            <v>0</v>
          </cell>
          <cell r="I498">
            <v>0</v>
          </cell>
          <cell r="J498">
            <v>0</v>
          </cell>
          <cell r="K498">
            <v>52026.33</v>
          </cell>
          <cell r="L498">
            <v>0</v>
          </cell>
        </row>
        <row r="504">
          <cell r="G504">
            <v>190000</v>
          </cell>
          <cell r="H504">
            <v>0</v>
          </cell>
          <cell r="I504">
            <v>100000</v>
          </cell>
          <cell r="J504">
            <v>0</v>
          </cell>
          <cell r="K504">
            <v>290000</v>
          </cell>
          <cell r="L504">
            <v>0</v>
          </cell>
        </row>
        <row r="508">
          <cell r="G508">
            <v>50000</v>
          </cell>
          <cell r="H508">
            <v>0</v>
          </cell>
          <cell r="I508">
            <v>0</v>
          </cell>
          <cell r="J508">
            <v>0</v>
          </cell>
          <cell r="K508">
            <v>50000</v>
          </cell>
          <cell r="L508">
            <v>0</v>
          </cell>
        </row>
        <row r="519">
          <cell r="G519">
            <v>363785</v>
          </cell>
          <cell r="H519">
            <v>363785</v>
          </cell>
          <cell r="I519">
            <v>0</v>
          </cell>
          <cell r="J519">
            <v>0</v>
          </cell>
          <cell r="K519">
            <v>363785</v>
          </cell>
          <cell r="L519">
            <v>363785</v>
          </cell>
        </row>
        <row r="526">
          <cell r="G526">
            <v>10000000</v>
          </cell>
          <cell r="H526">
            <v>0</v>
          </cell>
          <cell r="I526">
            <v>0</v>
          </cell>
          <cell r="J526">
            <v>0</v>
          </cell>
          <cell r="K526">
            <v>10000000</v>
          </cell>
          <cell r="L526">
            <v>0</v>
          </cell>
        </row>
        <row r="528">
          <cell r="G528">
            <v>21945883.690000001</v>
          </cell>
          <cell r="H528">
            <v>21945883.690000001</v>
          </cell>
          <cell r="I528">
            <v>0</v>
          </cell>
          <cell r="J528">
            <v>0</v>
          </cell>
          <cell r="K528">
            <v>21945883.690000001</v>
          </cell>
          <cell r="L528">
            <v>21945883.690000001</v>
          </cell>
        </row>
        <row r="531">
          <cell r="G531">
            <v>413263200</v>
          </cell>
          <cell r="H531">
            <v>413263200</v>
          </cell>
          <cell r="K531">
            <v>413263200</v>
          </cell>
          <cell r="L531">
            <v>413263200</v>
          </cell>
        </row>
        <row r="532">
          <cell r="G532">
            <v>173414680.91999999</v>
          </cell>
          <cell r="H532">
            <v>0</v>
          </cell>
          <cell r="I532">
            <v>0</v>
          </cell>
          <cell r="J532">
            <v>0</v>
          </cell>
          <cell r="K532">
            <v>173414680.91999999</v>
          </cell>
          <cell r="L532">
            <v>0</v>
          </cell>
        </row>
        <row r="534">
          <cell r="G534">
            <v>15577036.140000001</v>
          </cell>
          <cell r="H534">
            <v>0</v>
          </cell>
          <cell r="I534">
            <v>320000</v>
          </cell>
          <cell r="J534">
            <v>0</v>
          </cell>
          <cell r="K534">
            <v>15897036.140000001</v>
          </cell>
          <cell r="L534">
            <v>0</v>
          </cell>
        </row>
        <row r="536">
          <cell r="G536">
            <v>57185655.060000002</v>
          </cell>
          <cell r="H536">
            <v>0</v>
          </cell>
          <cell r="I536">
            <v>0</v>
          </cell>
          <cell r="J536">
            <v>0</v>
          </cell>
          <cell r="K536">
            <v>57185655.060000002</v>
          </cell>
          <cell r="L536">
            <v>0</v>
          </cell>
        </row>
        <row r="538">
          <cell r="G538">
            <v>60322378.399999999</v>
          </cell>
          <cell r="H538">
            <v>0</v>
          </cell>
          <cell r="I538">
            <v>0</v>
          </cell>
          <cell r="J538">
            <v>0</v>
          </cell>
          <cell r="K538">
            <v>60322378.399999999</v>
          </cell>
          <cell r="L538">
            <v>0</v>
          </cell>
        </row>
        <row r="540">
          <cell r="G540">
            <v>12506053.029999999</v>
          </cell>
          <cell r="H540">
            <v>0</v>
          </cell>
          <cell r="I540">
            <v>0</v>
          </cell>
          <cell r="J540">
            <v>0</v>
          </cell>
          <cell r="K540">
            <v>12506053.029999999</v>
          </cell>
          <cell r="L540">
            <v>0</v>
          </cell>
        </row>
        <row r="543">
          <cell r="G543">
            <v>100000</v>
          </cell>
          <cell r="H543">
            <v>0</v>
          </cell>
          <cell r="I543">
            <v>0</v>
          </cell>
          <cell r="J543">
            <v>0</v>
          </cell>
          <cell r="K543">
            <v>100000</v>
          </cell>
          <cell r="L543">
            <v>0</v>
          </cell>
        </row>
        <row r="556">
          <cell r="G556">
            <v>5000000</v>
          </cell>
          <cell r="H556">
            <v>0</v>
          </cell>
          <cell r="I556">
            <v>0</v>
          </cell>
          <cell r="J556">
            <v>0</v>
          </cell>
          <cell r="K556">
            <v>5000000</v>
          </cell>
          <cell r="L556">
            <v>0</v>
          </cell>
        </row>
        <row r="560">
          <cell r="G560">
            <v>492420400</v>
          </cell>
          <cell r="H560">
            <v>492420400</v>
          </cell>
          <cell r="I560">
            <v>0</v>
          </cell>
          <cell r="J560">
            <v>0</v>
          </cell>
          <cell r="K560">
            <v>492420400</v>
          </cell>
          <cell r="L560">
            <v>492420400</v>
          </cell>
        </row>
        <row r="562"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</row>
        <row r="564">
          <cell r="G564">
            <v>16944577.41</v>
          </cell>
          <cell r="H564">
            <v>0</v>
          </cell>
          <cell r="I564">
            <v>280000</v>
          </cell>
          <cell r="J564">
            <v>0</v>
          </cell>
          <cell r="K564">
            <v>17224577.41</v>
          </cell>
          <cell r="L564">
            <v>0</v>
          </cell>
        </row>
        <row r="566">
          <cell r="G566">
            <v>58722786.270000003</v>
          </cell>
          <cell r="H566">
            <v>0</v>
          </cell>
          <cell r="I566">
            <v>0</v>
          </cell>
          <cell r="J566">
            <v>0</v>
          </cell>
          <cell r="K566">
            <v>58722786.270000003</v>
          </cell>
          <cell r="L566">
            <v>0</v>
          </cell>
        </row>
        <row r="568">
          <cell r="G568">
            <v>29823323.039999999</v>
          </cell>
          <cell r="H568">
            <v>0</v>
          </cell>
          <cell r="I568">
            <v>0</v>
          </cell>
          <cell r="J568">
            <v>0</v>
          </cell>
          <cell r="K568">
            <v>29823323.039999999</v>
          </cell>
          <cell r="L568">
            <v>0</v>
          </cell>
        </row>
        <row r="570">
          <cell r="G570">
            <v>850000</v>
          </cell>
          <cell r="H570">
            <v>0</v>
          </cell>
          <cell r="I570">
            <v>0</v>
          </cell>
          <cell r="J570">
            <v>0</v>
          </cell>
          <cell r="K570">
            <v>850000</v>
          </cell>
          <cell r="L570">
            <v>0</v>
          </cell>
        </row>
        <row r="577">
          <cell r="G577">
            <v>100000</v>
          </cell>
          <cell r="H577">
            <v>0</v>
          </cell>
          <cell r="I577">
            <v>0</v>
          </cell>
          <cell r="J577">
            <v>0</v>
          </cell>
          <cell r="K577">
            <v>100000</v>
          </cell>
          <cell r="L577">
            <v>0</v>
          </cell>
        </row>
        <row r="585">
          <cell r="G585">
            <v>2069200</v>
          </cell>
          <cell r="H585">
            <v>2069200</v>
          </cell>
          <cell r="I585">
            <v>0</v>
          </cell>
          <cell r="J585">
            <v>0</v>
          </cell>
          <cell r="K585">
            <v>2069200</v>
          </cell>
          <cell r="L585">
            <v>2069200</v>
          </cell>
        </row>
        <row r="587">
          <cell r="G587">
            <v>27336200</v>
          </cell>
          <cell r="H587">
            <v>27336200</v>
          </cell>
          <cell r="I587">
            <v>0</v>
          </cell>
          <cell r="J587">
            <v>0</v>
          </cell>
          <cell r="K587">
            <v>27336200</v>
          </cell>
          <cell r="L587">
            <v>27336200</v>
          </cell>
        </row>
        <row r="589">
          <cell r="G589">
            <v>4031739</v>
          </cell>
          <cell r="H589">
            <v>0</v>
          </cell>
          <cell r="I589">
            <v>0</v>
          </cell>
          <cell r="J589">
            <v>0</v>
          </cell>
          <cell r="K589">
            <v>4031739</v>
          </cell>
          <cell r="L589">
            <v>0</v>
          </cell>
        </row>
        <row r="598">
          <cell r="G598">
            <v>1598631.41</v>
          </cell>
          <cell r="H598">
            <v>1018328.21</v>
          </cell>
          <cell r="K598">
            <v>1598631.41</v>
          </cell>
          <cell r="L598">
            <v>1018328.21</v>
          </cell>
        </row>
        <row r="603">
          <cell r="G603">
            <v>0</v>
          </cell>
          <cell r="I603">
            <v>109843.2</v>
          </cell>
          <cell r="K603">
            <v>109843.2</v>
          </cell>
          <cell r="L603">
            <v>0</v>
          </cell>
        </row>
        <row r="608">
          <cell r="G608">
            <v>1400000</v>
          </cell>
          <cell r="I608">
            <v>0</v>
          </cell>
          <cell r="K608">
            <v>1400000</v>
          </cell>
          <cell r="L608">
            <v>0</v>
          </cell>
        </row>
        <row r="610">
          <cell r="G610">
            <v>5310032</v>
          </cell>
          <cell r="H610">
            <v>5310032</v>
          </cell>
          <cell r="I610">
            <v>0</v>
          </cell>
          <cell r="J610">
            <v>0</v>
          </cell>
          <cell r="K610">
            <v>5310032</v>
          </cell>
          <cell r="L610">
            <v>5310032</v>
          </cell>
        </row>
        <row r="611">
          <cell r="G611">
            <v>102505707.83</v>
          </cell>
          <cell r="H611">
            <v>0</v>
          </cell>
          <cell r="I611">
            <v>0</v>
          </cell>
          <cell r="J611">
            <v>0</v>
          </cell>
          <cell r="K611">
            <v>102505707.83</v>
          </cell>
          <cell r="L611">
            <v>0</v>
          </cell>
        </row>
        <row r="613">
          <cell r="G613">
            <v>8244057</v>
          </cell>
          <cell r="H613">
            <v>0</v>
          </cell>
          <cell r="I613">
            <v>0</v>
          </cell>
          <cell r="J613">
            <v>0</v>
          </cell>
          <cell r="K613">
            <v>8244057</v>
          </cell>
          <cell r="L613">
            <v>0</v>
          </cell>
        </row>
        <row r="615">
          <cell r="G615">
            <v>9251753.5399999991</v>
          </cell>
          <cell r="H615">
            <v>0</v>
          </cell>
          <cell r="I615">
            <v>0</v>
          </cell>
          <cell r="J615">
            <v>0</v>
          </cell>
          <cell r="K615">
            <v>9251753.5399999991</v>
          </cell>
          <cell r="L615">
            <v>0</v>
          </cell>
        </row>
        <row r="617">
          <cell r="G617">
            <v>9029167.8100000005</v>
          </cell>
          <cell r="H617">
            <v>0</v>
          </cell>
          <cell r="I617">
            <v>-9843.1999999999971</v>
          </cell>
          <cell r="J617">
            <v>0</v>
          </cell>
          <cell r="K617">
            <v>9019324.6100000013</v>
          </cell>
          <cell r="L617">
            <v>0</v>
          </cell>
        </row>
        <row r="622">
          <cell r="G622">
            <v>3025968</v>
          </cell>
          <cell r="I622">
            <v>0</v>
          </cell>
          <cell r="K622">
            <v>3025968</v>
          </cell>
          <cell r="L622">
            <v>0</v>
          </cell>
        </row>
        <row r="625">
          <cell r="G625">
            <v>300000</v>
          </cell>
          <cell r="I625">
            <v>0</v>
          </cell>
          <cell r="K625">
            <v>300000</v>
          </cell>
          <cell r="L625">
            <v>0</v>
          </cell>
        </row>
        <row r="630">
          <cell r="G630">
            <v>2122717</v>
          </cell>
          <cell r="H630">
            <v>2122717</v>
          </cell>
          <cell r="I630">
            <v>0</v>
          </cell>
          <cell r="J630">
            <v>0</v>
          </cell>
          <cell r="K630">
            <v>2122717</v>
          </cell>
          <cell r="L630">
            <v>2122717</v>
          </cell>
        </row>
        <row r="632">
          <cell r="G632">
            <v>713119.65</v>
          </cell>
          <cell r="H632">
            <v>0</v>
          </cell>
          <cell r="I632">
            <v>0</v>
          </cell>
          <cell r="J632">
            <v>0</v>
          </cell>
          <cell r="K632">
            <v>713119.65</v>
          </cell>
          <cell r="L632">
            <v>0</v>
          </cell>
        </row>
        <row r="634">
          <cell r="G634">
            <v>3330000</v>
          </cell>
          <cell r="H634">
            <v>0</v>
          </cell>
          <cell r="I634">
            <v>0</v>
          </cell>
          <cell r="J634">
            <v>0</v>
          </cell>
          <cell r="K634">
            <v>3330000</v>
          </cell>
          <cell r="L634">
            <v>0</v>
          </cell>
        </row>
        <row r="636">
          <cell r="G636">
            <v>20000</v>
          </cell>
          <cell r="H636">
            <v>0</v>
          </cell>
          <cell r="I636">
            <v>0</v>
          </cell>
          <cell r="J636">
            <v>0</v>
          </cell>
          <cell r="K636">
            <v>20000</v>
          </cell>
          <cell r="L636">
            <v>0</v>
          </cell>
        </row>
        <row r="640">
          <cell r="G640">
            <v>450000</v>
          </cell>
          <cell r="H640">
            <v>0</v>
          </cell>
          <cell r="I640">
            <v>0</v>
          </cell>
          <cell r="J640">
            <v>0</v>
          </cell>
          <cell r="K640">
            <v>450000</v>
          </cell>
          <cell r="L640">
            <v>0</v>
          </cell>
        </row>
        <row r="642">
          <cell r="G642">
            <v>1209648.78</v>
          </cell>
          <cell r="H642">
            <v>0</v>
          </cell>
          <cell r="I642">
            <v>0</v>
          </cell>
          <cell r="J642">
            <v>0</v>
          </cell>
          <cell r="K642">
            <v>1209648.78</v>
          </cell>
          <cell r="L642">
            <v>0</v>
          </cell>
        </row>
        <row r="650">
          <cell r="G650">
            <v>290000</v>
          </cell>
          <cell r="H650">
            <v>0</v>
          </cell>
          <cell r="I650">
            <v>0</v>
          </cell>
          <cell r="J650">
            <v>0</v>
          </cell>
          <cell r="K650">
            <v>290000</v>
          </cell>
          <cell r="L650">
            <v>0</v>
          </cell>
        </row>
        <row r="652">
          <cell r="G652">
            <v>24300</v>
          </cell>
          <cell r="H652">
            <v>0</v>
          </cell>
          <cell r="I652">
            <v>0</v>
          </cell>
          <cell r="J652">
            <v>0</v>
          </cell>
          <cell r="K652">
            <v>24300</v>
          </cell>
          <cell r="L652">
            <v>0</v>
          </cell>
        </row>
        <row r="654">
          <cell r="G654">
            <v>2534000</v>
          </cell>
          <cell r="H654">
            <v>0</v>
          </cell>
          <cell r="I654">
            <v>0</v>
          </cell>
          <cell r="J654">
            <v>0</v>
          </cell>
          <cell r="K654">
            <v>2534000</v>
          </cell>
          <cell r="L654">
            <v>0</v>
          </cell>
        </row>
        <row r="656">
          <cell r="G656">
            <v>866000</v>
          </cell>
          <cell r="H656">
            <v>0</v>
          </cell>
          <cell r="I656">
            <v>0</v>
          </cell>
          <cell r="J656">
            <v>0</v>
          </cell>
          <cell r="K656">
            <v>866000</v>
          </cell>
          <cell r="L656">
            <v>0</v>
          </cell>
        </row>
        <row r="658">
          <cell r="G658">
            <v>75700</v>
          </cell>
          <cell r="H658">
            <v>0</v>
          </cell>
          <cell r="I658">
            <v>0</v>
          </cell>
          <cell r="J658">
            <v>0</v>
          </cell>
          <cell r="K658">
            <v>75700</v>
          </cell>
          <cell r="L658">
            <v>0</v>
          </cell>
        </row>
        <row r="663">
          <cell r="G663">
            <v>717000</v>
          </cell>
          <cell r="H663">
            <v>0</v>
          </cell>
          <cell r="I663">
            <v>0</v>
          </cell>
          <cell r="J663">
            <v>0</v>
          </cell>
          <cell r="K663">
            <v>717000</v>
          </cell>
          <cell r="L663">
            <v>0</v>
          </cell>
        </row>
        <row r="665">
          <cell r="G665">
            <v>37805844.439999998</v>
          </cell>
          <cell r="H665">
            <v>0</v>
          </cell>
          <cell r="I665">
            <v>0</v>
          </cell>
          <cell r="J665">
            <v>0</v>
          </cell>
          <cell r="K665">
            <v>37805844.439999998</v>
          </cell>
          <cell r="L665">
            <v>0</v>
          </cell>
        </row>
        <row r="667">
          <cell r="G667">
            <v>435000</v>
          </cell>
          <cell r="H667">
            <v>0</v>
          </cell>
          <cell r="I667">
            <v>-111679.33</v>
          </cell>
          <cell r="J667">
            <v>0</v>
          </cell>
          <cell r="K667">
            <v>323320.67</v>
          </cell>
          <cell r="L667">
            <v>0</v>
          </cell>
        </row>
        <row r="669">
          <cell r="G669">
            <v>342903.05</v>
          </cell>
          <cell r="H669">
            <v>0</v>
          </cell>
          <cell r="I669">
            <v>35261.800000000003</v>
          </cell>
          <cell r="J669">
            <v>0</v>
          </cell>
          <cell r="K669">
            <v>378164.85</v>
          </cell>
          <cell r="L669">
            <v>0</v>
          </cell>
        </row>
        <row r="671">
          <cell r="G671">
            <v>1925241.11</v>
          </cell>
          <cell r="H671">
            <v>0</v>
          </cell>
          <cell r="I671">
            <v>76417.53</v>
          </cell>
          <cell r="J671">
            <v>0</v>
          </cell>
          <cell r="K671">
            <v>2001658.6400000001</v>
          </cell>
          <cell r="L671">
            <v>0</v>
          </cell>
        </row>
        <row r="673">
          <cell r="G673">
            <v>1000000</v>
          </cell>
          <cell r="H673">
            <v>0</v>
          </cell>
          <cell r="I673">
            <v>0</v>
          </cell>
          <cell r="J673">
            <v>0</v>
          </cell>
          <cell r="K673">
            <v>1000000</v>
          </cell>
          <cell r="L673">
            <v>0</v>
          </cell>
        </row>
        <row r="676">
          <cell r="G676">
            <v>261000</v>
          </cell>
          <cell r="H676">
            <v>0</v>
          </cell>
          <cell r="I676">
            <v>0</v>
          </cell>
          <cell r="J676">
            <v>0</v>
          </cell>
          <cell r="K676">
            <v>261000</v>
          </cell>
          <cell r="L676">
            <v>0</v>
          </cell>
        </row>
        <row r="678">
          <cell r="G678">
            <v>16065856.800000001</v>
          </cell>
          <cell r="H678">
            <v>0</v>
          </cell>
          <cell r="I678">
            <v>0</v>
          </cell>
          <cell r="J678">
            <v>0</v>
          </cell>
          <cell r="K678">
            <v>16065856.800000001</v>
          </cell>
          <cell r="L678">
            <v>0</v>
          </cell>
        </row>
        <row r="680">
          <cell r="G680">
            <v>255800</v>
          </cell>
          <cell r="H680">
            <v>0</v>
          </cell>
          <cell r="I680">
            <v>0</v>
          </cell>
          <cell r="J680">
            <v>0</v>
          </cell>
          <cell r="K680">
            <v>255800</v>
          </cell>
          <cell r="L680">
            <v>0</v>
          </cell>
        </row>
        <row r="682">
          <cell r="G682">
            <v>431761.82</v>
          </cell>
          <cell r="H682">
            <v>0</v>
          </cell>
          <cell r="I682">
            <v>0</v>
          </cell>
          <cell r="J682">
            <v>0</v>
          </cell>
          <cell r="K682">
            <v>431761.82</v>
          </cell>
          <cell r="L682">
            <v>0</v>
          </cell>
        </row>
        <row r="684">
          <cell r="G684">
            <v>2571335.38</v>
          </cell>
          <cell r="H684">
            <v>0</v>
          </cell>
          <cell r="I684">
            <v>0</v>
          </cell>
          <cell r="J684">
            <v>0</v>
          </cell>
          <cell r="K684">
            <v>2571335.38</v>
          </cell>
          <cell r="L684">
            <v>0</v>
          </cell>
        </row>
        <row r="687">
          <cell r="G687">
            <v>122000</v>
          </cell>
          <cell r="H687">
            <v>0</v>
          </cell>
          <cell r="I687">
            <v>0</v>
          </cell>
          <cell r="J687">
            <v>0</v>
          </cell>
          <cell r="K687">
            <v>122000</v>
          </cell>
          <cell r="L687">
            <v>0</v>
          </cell>
        </row>
        <row r="689">
          <cell r="G689">
            <v>13357139</v>
          </cell>
          <cell r="H689">
            <v>0</v>
          </cell>
          <cell r="I689">
            <v>0</v>
          </cell>
          <cell r="J689">
            <v>0</v>
          </cell>
          <cell r="K689">
            <v>13357139</v>
          </cell>
          <cell r="L689">
            <v>0</v>
          </cell>
        </row>
        <row r="691">
          <cell r="G691">
            <v>812862.29</v>
          </cell>
          <cell r="H691">
            <v>0</v>
          </cell>
          <cell r="I691">
            <v>0</v>
          </cell>
          <cell r="J691">
            <v>0</v>
          </cell>
          <cell r="K691">
            <v>812862.29</v>
          </cell>
          <cell r="L691">
            <v>0</v>
          </cell>
        </row>
        <row r="693">
          <cell r="G693">
            <v>1957163.49</v>
          </cell>
          <cell r="H693">
            <v>0</v>
          </cell>
          <cell r="I693">
            <v>0</v>
          </cell>
          <cell r="J693">
            <v>0</v>
          </cell>
          <cell r="K693">
            <v>1957163.49</v>
          </cell>
          <cell r="L693">
            <v>0</v>
          </cell>
        </row>
        <row r="695">
          <cell r="G695">
            <v>600125.4</v>
          </cell>
          <cell r="H695">
            <v>0</v>
          </cell>
          <cell r="I695">
            <v>0</v>
          </cell>
          <cell r="J695">
            <v>0</v>
          </cell>
          <cell r="K695">
            <v>600125.4</v>
          </cell>
          <cell r="L695">
            <v>0</v>
          </cell>
        </row>
        <row r="699">
          <cell r="G699">
            <v>500000</v>
          </cell>
          <cell r="H699">
            <v>0</v>
          </cell>
          <cell r="I699">
            <v>0</v>
          </cell>
          <cell r="J699">
            <v>0</v>
          </cell>
          <cell r="K699">
            <v>500000</v>
          </cell>
          <cell r="L699">
            <v>0</v>
          </cell>
        </row>
        <row r="701">
          <cell r="G701">
            <v>8297190</v>
          </cell>
          <cell r="H701">
            <v>0</v>
          </cell>
          <cell r="I701">
            <v>0</v>
          </cell>
          <cell r="J701">
            <v>0</v>
          </cell>
          <cell r="K701">
            <v>8297190</v>
          </cell>
          <cell r="L701">
            <v>0</v>
          </cell>
        </row>
        <row r="703">
          <cell r="G703">
            <v>69300</v>
          </cell>
          <cell r="H703">
            <v>0</v>
          </cell>
          <cell r="I703">
            <v>0</v>
          </cell>
          <cell r="J703">
            <v>0</v>
          </cell>
          <cell r="K703">
            <v>69300</v>
          </cell>
          <cell r="L703">
            <v>0</v>
          </cell>
        </row>
        <row r="705">
          <cell r="G705">
            <v>220500</v>
          </cell>
          <cell r="H705">
            <v>0</v>
          </cell>
          <cell r="I705">
            <v>0</v>
          </cell>
          <cell r="J705">
            <v>0</v>
          </cell>
          <cell r="K705">
            <v>220500</v>
          </cell>
          <cell r="L705">
            <v>0</v>
          </cell>
        </row>
        <row r="707">
          <cell r="G707">
            <v>950010</v>
          </cell>
          <cell r="H707">
            <v>0</v>
          </cell>
          <cell r="I707">
            <v>0</v>
          </cell>
          <cell r="J707">
            <v>0</v>
          </cell>
          <cell r="K707">
            <v>950010</v>
          </cell>
          <cell r="L707">
            <v>0</v>
          </cell>
        </row>
        <row r="714">
          <cell r="G714">
            <v>2057500</v>
          </cell>
          <cell r="H714">
            <v>2057500</v>
          </cell>
          <cell r="I714">
            <v>0</v>
          </cell>
          <cell r="J714">
            <v>0</v>
          </cell>
          <cell r="K714">
            <v>2057500</v>
          </cell>
          <cell r="L714">
            <v>2057500</v>
          </cell>
        </row>
        <row r="716">
          <cell r="G716">
            <v>33800</v>
          </cell>
          <cell r="H716">
            <v>33800</v>
          </cell>
          <cell r="I716">
            <v>0</v>
          </cell>
          <cell r="J716">
            <v>0</v>
          </cell>
          <cell r="K716">
            <v>33800</v>
          </cell>
          <cell r="L716">
            <v>33800</v>
          </cell>
        </row>
        <row r="718">
          <cell r="G718">
            <v>523400</v>
          </cell>
          <cell r="H718">
            <v>523400</v>
          </cell>
          <cell r="I718">
            <v>0</v>
          </cell>
          <cell r="J718">
            <v>0</v>
          </cell>
          <cell r="K718">
            <v>523400</v>
          </cell>
          <cell r="L718">
            <v>523400</v>
          </cell>
        </row>
        <row r="724">
          <cell r="G724">
            <v>585500</v>
          </cell>
          <cell r="H724">
            <v>585500</v>
          </cell>
          <cell r="I724">
            <v>0</v>
          </cell>
          <cell r="J724">
            <v>0</v>
          </cell>
          <cell r="K724">
            <v>585500</v>
          </cell>
          <cell r="L724">
            <v>585500</v>
          </cell>
        </row>
        <row r="727">
          <cell r="G727">
            <v>23418700</v>
          </cell>
          <cell r="H727">
            <v>23418700</v>
          </cell>
          <cell r="I727">
            <v>0</v>
          </cell>
          <cell r="J727">
            <v>0</v>
          </cell>
          <cell r="K727">
            <v>23418700</v>
          </cell>
          <cell r="L727">
            <v>23418700</v>
          </cell>
        </row>
        <row r="731">
          <cell r="G731">
            <v>29165100</v>
          </cell>
          <cell r="H731">
            <v>29165100</v>
          </cell>
          <cell r="I731">
            <v>0</v>
          </cell>
          <cell r="J731">
            <v>0</v>
          </cell>
          <cell r="K731">
            <v>29165100</v>
          </cell>
          <cell r="L731">
            <v>29165100</v>
          </cell>
        </row>
        <row r="733">
          <cell r="G733">
            <v>40200</v>
          </cell>
          <cell r="H733">
            <v>40200</v>
          </cell>
          <cell r="I733">
            <v>0</v>
          </cell>
          <cell r="J733">
            <v>0</v>
          </cell>
          <cell r="K733">
            <v>40200</v>
          </cell>
          <cell r="L733">
            <v>40200</v>
          </cell>
        </row>
        <row r="736">
          <cell r="G736">
            <v>6369999.9999999991</v>
          </cell>
          <cell r="H736">
            <v>6369999.9999999991</v>
          </cell>
          <cell r="I736">
            <v>0</v>
          </cell>
          <cell r="J736">
            <v>0</v>
          </cell>
          <cell r="K736">
            <v>6369999.9999999991</v>
          </cell>
          <cell r="L736">
            <v>6369999.9999999991</v>
          </cell>
        </row>
        <row r="745">
          <cell r="G745">
            <v>813000</v>
          </cell>
          <cell r="H745">
            <v>0</v>
          </cell>
          <cell r="I745">
            <v>0</v>
          </cell>
          <cell r="J745">
            <v>0</v>
          </cell>
          <cell r="K745">
            <v>813000</v>
          </cell>
          <cell r="L745">
            <v>0</v>
          </cell>
        </row>
        <row r="747"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</row>
        <row r="755">
          <cell r="G755">
            <v>71832.84</v>
          </cell>
          <cell r="H755">
            <v>0</v>
          </cell>
          <cell r="I755">
            <v>0</v>
          </cell>
          <cell r="J755">
            <v>0</v>
          </cell>
          <cell r="K755">
            <v>71832.84</v>
          </cell>
          <cell r="L755">
            <v>0</v>
          </cell>
        </row>
        <row r="759">
          <cell r="G759">
            <v>45000</v>
          </cell>
          <cell r="H759">
            <v>0</v>
          </cell>
          <cell r="I759">
            <v>-2800</v>
          </cell>
          <cell r="J759">
            <v>0</v>
          </cell>
          <cell r="K759">
            <v>42200</v>
          </cell>
          <cell r="L759">
            <v>0</v>
          </cell>
        </row>
        <row r="779">
          <cell r="G779">
            <v>56000</v>
          </cell>
          <cell r="H779">
            <v>0</v>
          </cell>
          <cell r="I779">
            <v>0</v>
          </cell>
          <cell r="J779">
            <v>0</v>
          </cell>
          <cell r="K779">
            <v>56000</v>
          </cell>
          <cell r="L779">
            <v>0</v>
          </cell>
        </row>
        <row r="783">
          <cell r="G783">
            <v>0</v>
          </cell>
          <cell r="H783">
            <v>0</v>
          </cell>
          <cell r="I783">
            <v>2800</v>
          </cell>
          <cell r="J783">
            <v>0</v>
          </cell>
          <cell r="K783">
            <v>2800</v>
          </cell>
          <cell r="L783">
            <v>0</v>
          </cell>
        </row>
        <row r="791">
          <cell r="I791">
            <v>-40000</v>
          </cell>
          <cell r="J791">
            <v>0</v>
          </cell>
          <cell r="K791">
            <v>1731000</v>
          </cell>
          <cell r="L791">
            <v>0</v>
          </cell>
        </row>
        <row r="792">
          <cell r="G792">
            <v>1771000</v>
          </cell>
        </row>
        <row r="793">
          <cell r="I793">
            <v>0</v>
          </cell>
          <cell r="J793">
            <v>0</v>
          </cell>
          <cell r="K793">
            <v>4100232.91</v>
          </cell>
          <cell r="L793">
            <v>4100232.91</v>
          </cell>
        </row>
        <row r="794">
          <cell r="G794">
            <v>4100232.91</v>
          </cell>
          <cell r="H794">
            <v>4100232.91</v>
          </cell>
        </row>
        <row r="796">
          <cell r="G796">
            <v>85603491.959999993</v>
          </cell>
          <cell r="I796">
            <v>0</v>
          </cell>
          <cell r="K796">
            <v>85603491.959999993</v>
          </cell>
          <cell r="L796">
            <v>0</v>
          </cell>
        </row>
        <row r="797">
          <cell r="G797">
            <v>5218092</v>
          </cell>
          <cell r="H797">
            <v>0</v>
          </cell>
          <cell r="I797">
            <v>0</v>
          </cell>
          <cell r="J797">
            <v>0</v>
          </cell>
          <cell r="K797">
            <v>5218092</v>
          </cell>
          <cell r="L797">
            <v>0</v>
          </cell>
        </row>
        <row r="799">
          <cell r="G799">
            <v>5215200</v>
          </cell>
          <cell r="H799">
            <v>0</v>
          </cell>
          <cell r="I799">
            <v>0</v>
          </cell>
          <cell r="J799">
            <v>0</v>
          </cell>
          <cell r="K799">
            <v>5215200</v>
          </cell>
          <cell r="L799">
            <v>0</v>
          </cell>
        </row>
        <row r="801">
          <cell r="G801">
            <v>4929347.37</v>
          </cell>
          <cell r="H801">
            <v>0</v>
          </cell>
          <cell r="I801">
            <v>0</v>
          </cell>
          <cell r="J801">
            <v>0</v>
          </cell>
          <cell r="K801">
            <v>4929347.37</v>
          </cell>
          <cell r="L801">
            <v>0</v>
          </cell>
        </row>
        <row r="804">
          <cell r="G804">
            <v>2336553.4500000002</v>
          </cell>
          <cell r="K804">
            <v>2336553.4500000002</v>
          </cell>
          <cell r="L804">
            <v>0</v>
          </cell>
        </row>
        <row r="814">
          <cell r="G814">
            <v>416020</v>
          </cell>
          <cell r="H814">
            <v>0</v>
          </cell>
          <cell r="I814">
            <v>0</v>
          </cell>
          <cell r="J814">
            <v>0</v>
          </cell>
          <cell r="K814">
            <v>416020</v>
          </cell>
          <cell r="L814">
            <v>0</v>
          </cell>
        </row>
        <row r="819">
          <cell r="G819">
            <v>253120.02</v>
          </cell>
          <cell r="H819">
            <v>0</v>
          </cell>
          <cell r="I819">
            <v>0</v>
          </cell>
          <cell r="J819">
            <v>0</v>
          </cell>
          <cell r="K819">
            <v>253120.02</v>
          </cell>
          <cell r="L819">
            <v>0</v>
          </cell>
        </row>
        <row r="833">
          <cell r="G833">
            <v>153000</v>
          </cell>
          <cell r="H833">
            <v>0</v>
          </cell>
          <cell r="I833">
            <v>0</v>
          </cell>
          <cell r="J833">
            <v>0</v>
          </cell>
          <cell r="K833">
            <v>153000</v>
          </cell>
          <cell r="L833">
            <v>0</v>
          </cell>
        </row>
        <row r="840">
          <cell r="G840">
            <v>100400</v>
          </cell>
          <cell r="H840">
            <v>0</v>
          </cell>
          <cell r="I840">
            <v>174000</v>
          </cell>
          <cell r="J840">
            <v>0</v>
          </cell>
          <cell r="K840">
            <v>274400</v>
          </cell>
          <cell r="L840">
            <v>0</v>
          </cell>
        </row>
        <row r="842">
          <cell r="G842">
            <v>577700</v>
          </cell>
          <cell r="H842">
            <v>0</v>
          </cell>
          <cell r="I842">
            <v>0</v>
          </cell>
          <cell r="J842">
            <v>0</v>
          </cell>
          <cell r="K842">
            <v>577700</v>
          </cell>
          <cell r="L842">
            <v>0</v>
          </cell>
        </row>
        <row r="847">
          <cell r="G847">
            <v>800000</v>
          </cell>
          <cell r="H847">
            <v>0</v>
          </cell>
          <cell r="I847">
            <v>0</v>
          </cell>
          <cell r="J847">
            <v>0</v>
          </cell>
          <cell r="K847">
            <v>800000</v>
          </cell>
          <cell r="L847">
            <v>0</v>
          </cell>
        </row>
        <row r="849">
          <cell r="G849">
            <v>3123990.84</v>
          </cell>
          <cell r="H849">
            <v>3123990.84</v>
          </cell>
          <cell r="I849">
            <v>0</v>
          </cell>
          <cell r="J849">
            <v>0</v>
          </cell>
          <cell r="K849">
            <v>3123990.84</v>
          </cell>
          <cell r="L849">
            <v>3123990.84</v>
          </cell>
        </row>
        <row r="851">
          <cell r="G851">
            <v>52962145.359999999</v>
          </cell>
          <cell r="H851">
            <v>0</v>
          </cell>
          <cell r="I851">
            <v>0</v>
          </cell>
          <cell r="J851">
            <v>0</v>
          </cell>
          <cell r="K851">
            <v>52962145.359999999</v>
          </cell>
          <cell r="L851">
            <v>0</v>
          </cell>
        </row>
        <row r="853">
          <cell r="G853">
            <v>4295646</v>
          </cell>
          <cell r="H853">
            <v>0</v>
          </cell>
          <cell r="I853">
            <v>0</v>
          </cell>
          <cell r="J853">
            <v>0</v>
          </cell>
          <cell r="K853">
            <v>4295646</v>
          </cell>
          <cell r="L853">
            <v>0</v>
          </cell>
        </row>
        <row r="855">
          <cell r="G855">
            <v>4207700</v>
          </cell>
          <cell r="H855">
            <v>0</v>
          </cell>
          <cell r="I855">
            <v>0</v>
          </cell>
          <cell r="J855">
            <v>0</v>
          </cell>
          <cell r="K855">
            <v>4207700</v>
          </cell>
          <cell r="L855">
            <v>0</v>
          </cell>
        </row>
        <row r="857">
          <cell r="G857">
            <v>2946985.04</v>
          </cell>
          <cell r="H857">
            <v>0</v>
          </cell>
          <cell r="I857">
            <v>0</v>
          </cell>
          <cell r="J857">
            <v>0</v>
          </cell>
          <cell r="K857">
            <v>2946985.04</v>
          </cell>
          <cell r="L857">
            <v>0</v>
          </cell>
        </row>
        <row r="860">
          <cell r="G860">
            <v>586042.51</v>
          </cell>
          <cell r="H860">
            <v>36042.51</v>
          </cell>
          <cell r="K860">
            <v>586042.51</v>
          </cell>
          <cell r="L860">
            <v>36042.51</v>
          </cell>
        </row>
        <row r="863">
          <cell r="G863">
            <v>1780233.4</v>
          </cell>
          <cell r="H863">
            <v>0</v>
          </cell>
          <cell r="I863">
            <v>0</v>
          </cell>
          <cell r="J863">
            <v>0</v>
          </cell>
          <cell r="K863">
            <v>1780233.4</v>
          </cell>
          <cell r="L863">
            <v>0</v>
          </cell>
        </row>
        <row r="874">
          <cell r="G874">
            <v>1170000</v>
          </cell>
          <cell r="H874">
            <v>0</v>
          </cell>
          <cell r="I874">
            <v>0</v>
          </cell>
          <cell r="J874">
            <v>0</v>
          </cell>
          <cell r="K874">
            <v>1170000</v>
          </cell>
          <cell r="L874">
            <v>0</v>
          </cell>
        </row>
        <row r="876">
          <cell r="G876">
            <v>5147732.93</v>
          </cell>
          <cell r="H876">
            <v>5147732.93</v>
          </cell>
          <cell r="I876">
            <v>0</v>
          </cell>
          <cell r="J876">
            <v>0</v>
          </cell>
          <cell r="K876">
            <v>5147732.93</v>
          </cell>
          <cell r="L876">
            <v>5147732.93</v>
          </cell>
        </row>
        <row r="878">
          <cell r="G878">
            <v>67692996.599999994</v>
          </cell>
          <cell r="H878">
            <v>0</v>
          </cell>
          <cell r="I878">
            <v>0</v>
          </cell>
          <cell r="J878">
            <v>0</v>
          </cell>
          <cell r="K878">
            <v>67692996.599999994</v>
          </cell>
          <cell r="L878">
            <v>0</v>
          </cell>
        </row>
        <row r="880">
          <cell r="G880">
            <v>6404702</v>
          </cell>
          <cell r="H880">
            <v>0</v>
          </cell>
          <cell r="I880">
            <v>0</v>
          </cell>
          <cell r="J880">
            <v>0</v>
          </cell>
          <cell r="K880">
            <v>6404702</v>
          </cell>
          <cell r="L880">
            <v>0</v>
          </cell>
        </row>
        <row r="882">
          <cell r="G882">
            <v>6714300</v>
          </cell>
          <cell r="H882">
            <v>0</v>
          </cell>
          <cell r="I882">
            <v>0</v>
          </cell>
          <cell r="J882">
            <v>0</v>
          </cell>
          <cell r="K882">
            <v>6714300</v>
          </cell>
          <cell r="L882">
            <v>0</v>
          </cell>
        </row>
        <row r="884">
          <cell r="G884">
            <v>10809163</v>
          </cell>
          <cell r="H884">
            <v>0</v>
          </cell>
          <cell r="I884">
            <v>0</v>
          </cell>
          <cell r="J884">
            <v>0</v>
          </cell>
          <cell r="K884">
            <v>10809163</v>
          </cell>
          <cell r="L884">
            <v>0</v>
          </cell>
        </row>
        <row r="887">
          <cell r="G887">
            <v>3099000</v>
          </cell>
          <cell r="I887">
            <v>400000</v>
          </cell>
          <cell r="K887">
            <v>3499000</v>
          </cell>
          <cell r="L887">
            <v>0</v>
          </cell>
        </row>
        <row r="888">
          <cell r="G888">
            <v>2933480.47</v>
          </cell>
          <cell r="H888">
            <v>0</v>
          </cell>
          <cell r="I888">
            <v>0</v>
          </cell>
          <cell r="J888">
            <v>0</v>
          </cell>
          <cell r="K888">
            <v>2933480.47</v>
          </cell>
          <cell r="L888">
            <v>0</v>
          </cell>
        </row>
        <row r="894">
          <cell r="G894">
            <v>7000000</v>
          </cell>
          <cell r="I894">
            <v>0</v>
          </cell>
          <cell r="K894">
            <v>7000000</v>
          </cell>
          <cell r="L894">
            <v>0</v>
          </cell>
        </row>
        <row r="897">
          <cell r="G897">
            <v>250000</v>
          </cell>
          <cell r="H897">
            <v>0</v>
          </cell>
          <cell r="I897">
            <v>40000</v>
          </cell>
          <cell r="J897">
            <v>0</v>
          </cell>
          <cell r="K897">
            <v>290000</v>
          </cell>
          <cell r="L897">
            <v>0</v>
          </cell>
        </row>
        <row r="899">
          <cell r="G899">
            <v>914136.03</v>
          </cell>
          <cell r="H899">
            <v>914136.03</v>
          </cell>
          <cell r="I899">
            <v>0</v>
          </cell>
          <cell r="J899">
            <v>0</v>
          </cell>
          <cell r="K899">
            <v>914136.03</v>
          </cell>
          <cell r="L899">
            <v>914136.03</v>
          </cell>
        </row>
        <row r="901">
          <cell r="G901">
            <v>13026360</v>
          </cell>
          <cell r="H901">
            <v>0</v>
          </cell>
          <cell r="I901">
            <v>0</v>
          </cell>
          <cell r="J901">
            <v>0</v>
          </cell>
          <cell r="K901">
            <v>13026360</v>
          </cell>
          <cell r="L901">
            <v>0</v>
          </cell>
        </row>
        <row r="904">
          <cell r="G904">
            <v>1778400</v>
          </cell>
          <cell r="I904">
            <v>0</v>
          </cell>
          <cell r="K904">
            <v>1778400</v>
          </cell>
          <cell r="L904">
            <v>0</v>
          </cell>
        </row>
        <row r="906">
          <cell r="G906">
            <v>1316900</v>
          </cell>
          <cell r="K906">
            <v>1316900</v>
          </cell>
          <cell r="L906">
            <v>0</v>
          </cell>
        </row>
        <row r="908">
          <cell r="G908">
            <v>1347900</v>
          </cell>
          <cell r="I908">
            <v>0</v>
          </cell>
          <cell r="K908">
            <v>1347900</v>
          </cell>
          <cell r="L908">
            <v>0</v>
          </cell>
        </row>
        <row r="910">
          <cell r="I910">
            <v>1650000</v>
          </cell>
          <cell r="K910">
            <v>1650000</v>
          </cell>
          <cell r="L910">
            <v>0</v>
          </cell>
        </row>
        <row r="911">
          <cell r="G911">
            <v>520928.37</v>
          </cell>
          <cell r="H911">
            <v>0</v>
          </cell>
          <cell r="I911">
            <v>0</v>
          </cell>
          <cell r="J911">
            <v>0</v>
          </cell>
          <cell r="K911">
            <v>520928.37</v>
          </cell>
          <cell r="L911">
            <v>0</v>
          </cell>
        </row>
        <row r="925">
          <cell r="G925">
            <v>72000</v>
          </cell>
          <cell r="H925">
            <v>0</v>
          </cell>
          <cell r="I925">
            <v>0</v>
          </cell>
          <cell r="J925">
            <v>0</v>
          </cell>
          <cell r="K925">
            <v>72000</v>
          </cell>
          <cell r="L925">
            <v>0</v>
          </cell>
        </row>
        <row r="930">
          <cell r="G930">
            <v>9000</v>
          </cell>
          <cell r="K930">
            <v>9000</v>
          </cell>
          <cell r="L930">
            <v>0</v>
          </cell>
        </row>
        <row r="933">
          <cell r="G933">
            <v>350000</v>
          </cell>
          <cell r="H933">
            <v>0</v>
          </cell>
          <cell r="I933">
            <v>0</v>
          </cell>
          <cell r="J933">
            <v>0</v>
          </cell>
          <cell r="K933">
            <v>350000</v>
          </cell>
          <cell r="L933">
            <v>0</v>
          </cell>
        </row>
        <row r="937">
          <cell r="G937">
            <v>16333778.630000001</v>
          </cell>
          <cell r="H937">
            <v>0</v>
          </cell>
          <cell r="I937">
            <v>0</v>
          </cell>
          <cell r="J937">
            <v>0</v>
          </cell>
          <cell r="K937">
            <v>16333778.630000001</v>
          </cell>
          <cell r="L937">
            <v>0</v>
          </cell>
        </row>
        <row r="939">
          <cell r="G939">
            <v>60000</v>
          </cell>
          <cell r="H939">
            <v>0</v>
          </cell>
          <cell r="I939">
            <v>0</v>
          </cell>
          <cell r="J939">
            <v>0</v>
          </cell>
          <cell r="K939">
            <v>60000</v>
          </cell>
          <cell r="L939">
            <v>0</v>
          </cell>
        </row>
        <row r="943">
          <cell r="G943">
            <v>1051700</v>
          </cell>
          <cell r="H943">
            <v>0</v>
          </cell>
          <cell r="I943">
            <v>0</v>
          </cell>
          <cell r="J943">
            <v>0</v>
          </cell>
          <cell r="K943">
            <v>1051700</v>
          </cell>
          <cell r="L943">
            <v>0</v>
          </cell>
        </row>
        <row r="952">
          <cell r="G952">
            <v>411000</v>
          </cell>
          <cell r="K952">
            <v>411000</v>
          </cell>
          <cell r="L952">
            <v>0</v>
          </cell>
        </row>
        <row r="953">
          <cell r="G953">
            <v>263443.59999999998</v>
          </cell>
          <cell r="H953">
            <v>263443.59999999998</v>
          </cell>
          <cell r="I953">
            <v>0</v>
          </cell>
          <cell r="J953">
            <v>0</v>
          </cell>
          <cell r="K953">
            <v>263443.59999999998</v>
          </cell>
          <cell r="L953">
            <v>263443.59999999998</v>
          </cell>
        </row>
        <row r="956">
          <cell r="G956">
            <v>16860116.77</v>
          </cell>
          <cell r="I956">
            <v>0</v>
          </cell>
          <cell r="K956">
            <v>16860116.77</v>
          </cell>
          <cell r="L956">
            <v>0</v>
          </cell>
        </row>
        <row r="966">
          <cell r="G966">
            <v>150125.63</v>
          </cell>
          <cell r="I966">
            <v>0</v>
          </cell>
          <cell r="K966">
            <v>150125.63</v>
          </cell>
          <cell r="L966">
            <v>0</v>
          </cell>
        </row>
        <row r="983">
          <cell r="G983">
            <v>560515.80000000005</v>
          </cell>
          <cell r="H983">
            <v>0</v>
          </cell>
          <cell r="I983">
            <v>0</v>
          </cell>
          <cell r="J983">
            <v>0</v>
          </cell>
          <cell r="K983">
            <v>560515.80000000005</v>
          </cell>
          <cell r="L983">
            <v>0</v>
          </cell>
        </row>
        <row r="1023">
          <cell r="G1023">
            <v>124700</v>
          </cell>
          <cell r="H1023">
            <v>0</v>
          </cell>
          <cell r="I1023">
            <v>0</v>
          </cell>
          <cell r="J1023">
            <v>0</v>
          </cell>
          <cell r="K1023">
            <v>124700</v>
          </cell>
          <cell r="L1023">
            <v>0</v>
          </cell>
        </row>
        <row r="1027">
          <cell r="G1027">
            <v>250060.32</v>
          </cell>
          <cell r="H1027">
            <v>0</v>
          </cell>
          <cell r="I1027">
            <v>0</v>
          </cell>
          <cell r="J1027">
            <v>0</v>
          </cell>
          <cell r="K1027">
            <v>250060.32</v>
          </cell>
          <cell r="L1027">
            <v>0</v>
          </cell>
        </row>
        <row r="1045">
          <cell r="G1045">
            <v>36941.279999999999</v>
          </cell>
          <cell r="H1045">
            <v>0</v>
          </cell>
          <cell r="I1045">
            <v>36506.75</v>
          </cell>
          <cell r="K1045">
            <v>73448.03</v>
          </cell>
        </row>
        <row r="1046">
          <cell r="L1046">
            <v>0</v>
          </cell>
        </row>
        <row r="1052">
          <cell r="G1052">
            <v>286900</v>
          </cell>
          <cell r="K1052">
            <v>286900</v>
          </cell>
          <cell r="L1052">
            <v>0</v>
          </cell>
        </row>
        <row r="1054">
          <cell r="G1054">
            <v>14401.14</v>
          </cell>
          <cell r="H1054">
            <v>0</v>
          </cell>
          <cell r="I1054">
            <v>0</v>
          </cell>
          <cell r="J1054">
            <v>0</v>
          </cell>
          <cell r="K1054">
            <v>14401.14</v>
          </cell>
          <cell r="L1054">
            <v>0</v>
          </cell>
        </row>
        <row r="1058">
          <cell r="G1058">
            <v>218000</v>
          </cell>
          <cell r="H1058">
            <v>0</v>
          </cell>
          <cell r="I1058">
            <v>0</v>
          </cell>
          <cell r="J1058">
            <v>0</v>
          </cell>
          <cell r="K1058">
            <v>218000</v>
          </cell>
          <cell r="L1058">
            <v>0</v>
          </cell>
        </row>
        <row r="1102">
          <cell r="G1102">
            <v>600000</v>
          </cell>
          <cell r="H1102">
            <v>0</v>
          </cell>
          <cell r="I1102">
            <v>0</v>
          </cell>
          <cell r="J1102">
            <v>0</v>
          </cell>
          <cell r="K1102">
            <v>600000</v>
          </cell>
          <cell r="L1102">
            <v>0</v>
          </cell>
        </row>
        <row r="1105">
          <cell r="G1105">
            <v>1765000</v>
          </cell>
          <cell r="H1105">
            <v>0</v>
          </cell>
          <cell r="I1105">
            <v>60000</v>
          </cell>
          <cell r="J1105">
            <v>0</v>
          </cell>
          <cell r="K1105">
            <v>1825000</v>
          </cell>
          <cell r="L1105">
            <v>0</v>
          </cell>
        </row>
        <row r="1111">
          <cell r="G1111">
            <v>104400</v>
          </cell>
          <cell r="K1111">
            <v>104400</v>
          </cell>
          <cell r="L1111">
            <v>0</v>
          </cell>
        </row>
        <row r="1114">
          <cell r="G1114">
            <v>0</v>
          </cell>
          <cell r="H1114">
            <v>0</v>
          </cell>
          <cell r="I1114">
            <v>50000</v>
          </cell>
          <cell r="J1114">
            <v>0</v>
          </cell>
          <cell r="K1114">
            <v>50000</v>
          </cell>
          <cell r="L1114">
            <v>0</v>
          </cell>
        </row>
        <row r="1122">
          <cell r="G1122">
            <v>10185750</v>
          </cell>
          <cell r="H1122">
            <v>10185750</v>
          </cell>
          <cell r="I1122">
            <v>0</v>
          </cell>
          <cell r="J1122">
            <v>0</v>
          </cell>
          <cell r="K1122">
            <v>10185750</v>
          </cell>
          <cell r="L1122">
            <v>10185750</v>
          </cell>
        </row>
        <row r="1124">
          <cell r="G1124">
            <v>18200</v>
          </cell>
          <cell r="H1124">
            <v>18200</v>
          </cell>
          <cell r="K1124">
            <v>18200</v>
          </cell>
          <cell r="L1124">
            <v>18200</v>
          </cell>
        </row>
        <row r="1134">
          <cell r="G1134">
            <v>509174.28</v>
          </cell>
          <cell r="H1134">
            <v>509174.28</v>
          </cell>
          <cell r="I1134">
            <v>0</v>
          </cell>
          <cell r="J1134">
            <v>0</v>
          </cell>
          <cell r="K1134">
            <v>509174.28</v>
          </cell>
          <cell r="L1134">
            <v>509174.28</v>
          </cell>
        </row>
        <row r="1138">
          <cell r="G1138">
            <v>18366410</v>
          </cell>
          <cell r="H1138">
            <v>0</v>
          </cell>
          <cell r="I1138">
            <v>0</v>
          </cell>
          <cell r="J1138">
            <v>0</v>
          </cell>
          <cell r="K1138">
            <v>18366410</v>
          </cell>
          <cell r="L1138">
            <v>0</v>
          </cell>
        </row>
        <row r="1161">
          <cell r="G1161">
            <v>35939103.560000002</v>
          </cell>
          <cell r="H1161">
            <v>35939103.560000002</v>
          </cell>
          <cell r="I1161">
            <v>0</v>
          </cell>
          <cell r="J1161">
            <v>0</v>
          </cell>
          <cell r="K1161">
            <v>35939103.560000002</v>
          </cell>
          <cell r="L1161">
            <v>35939103.560000002</v>
          </cell>
        </row>
        <row r="1163">
          <cell r="G1163">
            <v>15928640.5</v>
          </cell>
          <cell r="H1163">
            <v>15928640.5</v>
          </cell>
          <cell r="I1163">
            <v>0</v>
          </cell>
          <cell r="J1163">
            <v>0</v>
          </cell>
          <cell r="K1163">
            <v>15928640.5</v>
          </cell>
          <cell r="L1163">
            <v>15928640.5</v>
          </cell>
        </row>
        <row r="1167">
          <cell r="G1167">
            <v>99892000</v>
          </cell>
          <cell r="H1167">
            <v>0</v>
          </cell>
          <cell r="I1167">
            <v>-351451.94</v>
          </cell>
          <cell r="J1167">
            <v>0</v>
          </cell>
          <cell r="K1167">
            <v>99540548.060000002</v>
          </cell>
          <cell r="L1167">
            <v>0</v>
          </cell>
        </row>
        <row r="1169">
          <cell r="G1169">
            <v>7819675.8200000003</v>
          </cell>
          <cell r="H1169">
            <v>0</v>
          </cell>
          <cell r="I1169">
            <v>-600000</v>
          </cell>
          <cell r="J1169">
            <v>0</v>
          </cell>
          <cell r="K1169">
            <v>7219675.8200000003</v>
          </cell>
          <cell r="L1169">
            <v>0</v>
          </cell>
        </row>
        <row r="1171">
          <cell r="G1171">
            <v>9585753.4800000004</v>
          </cell>
          <cell r="H1171">
            <v>0</v>
          </cell>
          <cell r="I1171">
            <v>40000</v>
          </cell>
          <cell r="J1171">
            <v>0</v>
          </cell>
          <cell r="K1171">
            <v>9625753.4800000004</v>
          </cell>
          <cell r="L1171">
            <v>0</v>
          </cell>
        </row>
        <row r="1176">
          <cell r="G1176">
            <v>9976112.7100000009</v>
          </cell>
          <cell r="H1176">
            <v>0</v>
          </cell>
          <cell r="I1176">
            <v>0</v>
          </cell>
          <cell r="J1176">
            <v>0</v>
          </cell>
          <cell r="K1176">
            <v>9976112.7100000009</v>
          </cell>
          <cell r="L1176">
            <v>0</v>
          </cell>
        </row>
        <row r="1179">
          <cell r="G1179">
            <v>838349.5</v>
          </cell>
          <cell r="I1179">
            <v>0</v>
          </cell>
          <cell r="K1179">
            <v>838349.5</v>
          </cell>
          <cell r="L1179">
            <v>0</v>
          </cell>
        </row>
        <row r="1182">
          <cell r="G1182">
            <v>6911666.6699999999</v>
          </cell>
          <cell r="H1182">
            <v>0</v>
          </cell>
          <cell r="I1182">
            <v>511451.94</v>
          </cell>
          <cell r="J1182">
            <v>0</v>
          </cell>
          <cell r="K1182">
            <v>7423118.6100000003</v>
          </cell>
          <cell r="L1182">
            <v>0</v>
          </cell>
        </row>
        <row r="1192">
          <cell r="G1192">
            <v>100100</v>
          </cell>
          <cell r="H1192">
            <v>100100</v>
          </cell>
          <cell r="I1192">
            <v>0</v>
          </cell>
          <cell r="J1192">
            <v>0</v>
          </cell>
          <cell r="K1192">
            <v>100100</v>
          </cell>
          <cell r="L1192">
            <v>100100</v>
          </cell>
        </row>
        <row r="1200">
          <cell r="G1200">
            <v>770000</v>
          </cell>
          <cell r="K1200">
            <v>770000</v>
          </cell>
          <cell r="L1200">
            <v>0</v>
          </cell>
        </row>
        <row r="1203">
          <cell r="G1203">
            <v>4736691</v>
          </cell>
          <cell r="K1203">
            <v>4736691</v>
          </cell>
          <cell r="L1203">
            <v>0</v>
          </cell>
        </row>
        <row r="1204">
          <cell r="G1204">
            <v>0</v>
          </cell>
          <cell r="H1204">
            <v>0</v>
          </cell>
          <cell r="I1204">
            <v>32126.79</v>
          </cell>
          <cell r="J1204">
            <v>0</v>
          </cell>
          <cell r="K1204">
            <v>32126.79</v>
          </cell>
          <cell r="L1204">
            <v>0</v>
          </cell>
        </row>
        <row r="1210">
          <cell r="G1210">
            <v>22500</v>
          </cell>
          <cell r="H1210">
            <v>0</v>
          </cell>
          <cell r="I1210">
            <v>0</v>
          </cell>
          <cell r="J1210">
            <v>0</v>
          </cell>
          <cell r="K1210">
            <v>22500</v>
          </cell>
          <cell r="L1210">
            <v>0</v>
          </cell>
        </row>
        <row r="1212">
          <cell r="G1212">
            <v>200000</v>
          </cell>
          <cell r="H1212">
            <v>0</v>
          </cell>
          <cell r="I1212">
            <v>0</v>
          </cell>
          <cell r="J1212">
            <v>0</v>
          </cell>
          <cell r="K1212">
            <v>200000</v>
          </cell>
          <cell r="L1212">
            <v>0</v>
          </cell>
        </row>
        <row r="1217">
          <cell r="G1217">
            <v>5000000</v>
          </cell>
          <cell r="H1217">
            <v>0</v>
          </cell>
          <cell r="I1217">
            <v>0</v>
          </cell>
          <cell r="J1217">
            <v>0</v>
          </cell>
          <cell r="K1217">
            <v>5000000</v>
          </cell>
          <cell r="L1217">
            <v>0</v>
          </cell>
        </row>
        <row r="1221">
          <cell r="G1221">
            <v>2202960.5499999998</v>
          </cell>
          <cell r="H1221">
            <v>0</v>
          </cell>
          <cell r="I1221">
            <v>987325.19</v>
          </cell>
          <cell r="J1221">
            <v>0</v>
          </cell>
          <cell r="K1221">
            <v>3190285.7399999998</v>
          </cell>
          <cell r="L1221">
            <v>0</v>
          </cell>
        </row>
        <row r="1224">
          <cell r="G1224">
            <v>125600</v>
          </cell>
          <cell r="H1224">
            <v>0</v>
          </cell>
          <cell r="I1224">
            <v>0</v>
          </cell>
          <cell r="J1224">
            <v>0</v>
          </cell>
          <cell r="K1224">
            <v>125600</v>
          </cell>
          <cell r="L1224">
            <v>0</v>
          </cell>
        </row>
        <row r="1226">
          <cell r="L1226">
            <v>0</v>
          </cell>
        </row>
        <row r="1227">
          <cell r="G1227">
            <v>11391293.77</v>
          </cell>
          <cell r="H1227">
            <v>0</v>
          </cell>
          <cell r="I1227">
            <v>0</v>
          </cell>
          <cell r="J1227">
            <v>0</v>
          </cell>
          <cell r="K1227">
            <v>11391293.77</v>
          </cell>
        </row>
        <row r="1237">
          <cell r="G1237">
            <v>8059284.7000000002</v>
          </cell>
          <cell r="H1237">
            <v>0</v>
          </cell>
          <cell r="I1237">
            <v>-200000</v>
          </cell>
          <cell r="J1237">
            <v>0</v>
          </cell>
          <cell r="K1237">
            <v>7859284.7000000002</v>
          </cell>
          <cell r="L1237">
            <v>0</v>
          </cell>
        </row>
        <row r="1239">
          <cell r="G1239">
            <v>3822446.78</v>
          </cell>
          <cell r="H1239">
            <v>0</v>
          </cell>
          <cell r="I1239">
            <v>0</v>
          </cell>
          <cell r="J1239">
            <v>0</v>
          </cell>
          <cell r="K1239">
            <v>3822446.78</v>
          </cell>
          <cell r="L1239">
            <v>0</v>
          </cell>
        </row>
        <row r="1241">
          <cell r="G1241">
            <v>130028</v>
          </cell>
          <cell r="H1241">
            <v>0</v>
          </cell>
          <cell r="I1241">
            <v>0</v>
          </cell>
          <cell r="J1241">
            <v>0</v>
          </cell>
          <cell r="K1241">
            <v>130028</v>
          </cell>
          <cell r="L1241">
            <v>0</v>
          </cell>
        </row>
        <row r="1244">
          <cell r="G1244">
            <v>2809604.37</v>
          </cell>
          <cell r="H1244">
            <v>0</v>
          </cell>
          <cell r="I1244">
            <v>0</v>
          </cell>
          <cell r="J1244">
            <v>0</v>
          </cell>
          <cell r="K1244">
            <v>2809604.37</v>
          </cell>
          <cell r="L1244">
            <v>0</v>
          </cell>
        </row>
        <row r="1250">
          <cell r="G1250">
            <v>9445351</v>
          </cell>
          <cell r="H1250">
            <v>0</v>
          </cell>
          <cell r="I1250">
            <v>-95026.59</v>
          </cell>
          <cell r="J1250">
            <v>0</v>
          </cell>
          <cell r="K1250">
            <v>9350324.4100000001</v>
          </cell>
          <cell r="L1250">
            <v>0</v>
          </cell>
        </row>
        <row r="1253">
          <cell r="G1253">
            <v>648220</v>
          </cell>
          <cell r="I1253">
            <v>-135339.75</v>
          </cell>
          <cell r="K1253">
            <v>512880.25</v>
          </cell>
          <cell r="L1253">
            <v>0</v>
          </cell>
        </row>
        <row r="1256">
          <cell r="G1256">
            <v>658000</v>
          </cell>
          <cell r="H1256">
            <v>0</v>
          </cell>
          <cell r="I1256">
            <v>135339.75</v>
          </cell>
          <cell r="J1256">
            <v>0</v>
          </cell>
          <cell r="K1256">
            <v>793339.75</v>
          </cell>
          <cell r="L1256">
            <v>0</v>
          </cell>
        </row>
        <row r="1259">
          <cell r="G1259">
            <v>157640.04</v>
          </cell>
          <cell r="H1259">
            <v>0</v>
          </cell>
          <cell r="I1259">
            <v>0</v>
          </cell>
          <cell r="J1259">
            <v>0</v>
          </cell>
          <cell r="K1259">
            <v>157640.04</v>
          </cell>
          <cell r="L1259">
            <v>0</v>
          </cell>
        </row>
        <row r="1264">
          <cell r="G1264">
            <v>1924759.96</v>
          </cell>
          <cell r="H1264">
            <v>0</v>
          </cell>
          <cell r="J1264">
            <v>0</v>
          </cell>
          <cell r="L1264">
            <v>0</v>
          </cell>
        </row>
        <row r="1274">
          <cell r="G1274">
            <v>550000</v>
          </cell>
          <cell r="I1274">
            <v>-41958.93</v>
          </cell>
          <cell r="K1274">
            <v>508041.07</v>
          </cell>
          <cell r="L1274">
            <v>0</v>
          </cell>
        </row>
        <row r="1276">
          <cell r="G1276">
            <v>921042</v>
          </cell>
          <cell r="I1276">
            <v>1452608.58</v>
          </cell>
          <cell r="K1276">
            <v>2373650.58</v>
          </cell>
          <cell r="L1276">
            <v>0</v>
          </cell>
        </row>
        <row r="1278">
          <cell r="G1278">
            <v>54000</v>
          </cell>
          <cell r="H1278">
            <v>0</v>
          </cell>
          <cell r="I1278">
            <v>47863</v>
          </cell>
          <cell r="J1278">
            <v>0</v>
          </cell>
          <cell r="K1278">
            <v>101863</v>
          </cell>
          <cell r="L1278">
            <v>0</v>
          </cell>
        </row>
        <row r="1282">
          <cell r="G1282">
            <v>3043989</v>
          </cell>
          <cell r="H1282">
            <v>0</v>
          </cell>
          <cell r="I1282">
            <v>0</v>
          </cell>
          <cell r="J1282">
            <v>0</v>
          </cell>
          <cell r="K1282">
            <v>3043989</v>
          </cell>
          <cell r="L1282">
            <v>0</v>
          </cell>
        </row>
        <row r="1284">
          <cell r="G1284">
            <v>1102376.05</v>
          </cell>
          <cell r="H1284">
            <v>0</v>
          </cell>
          <cell r="I1284">
            <v>-207674.98</v>
          </cell>
          <cell r="J1284">
            <v>0</v>
          </cell>
          <cell r="K1284">
            <v>894701.07000000007</v>
          </cell>
          <cell r="L1284">
            <v>0</v>
          </cell>
        </row>
        <row r="1286">
          <cell r="G1286">
            <v>97528.95</v>
          </cell>
          <cell r="H1286">
            <v>0</v>
          </cell>
          <cell r="I1286">
            <v>207674.98</v>
          </cell>
          <cell r="J1286">
            <v>0</v>
          </cell>
          <cell r="K1286">
            <v>305203.93</v>
          </cell>
          <cell r="L1286">
            <v>0</v>
          </cell>
        </row>
        <row r="1288">
          <cell r="G1288">
            <v>1832920</v>
          </cell>
          <cell r="H1288">
            <v>0</v>
          </cell>
          <cell r="I1288">
            <v>-47863</v>
          </cell>
          <cell r="J1288">
            <v>0</v>
          </cell>
          <cell r="K1288">
            <v>1785057</v>
          </cell>
          <cell r="L1288">
            <v>0</v>
          </cell>
        </row>
        <row r="1290">
          <cell r="G1290">
            <v>16329745</v>
          </cell>
          <cell r="H1290">
            <v>0</v>
          </cell>
          <cell r="I1290">
            <v>0</v>
          </cell>
          <cell r="J1290">
            <v>0</v>
          </cell>
          <cell r="K1290">
            <v>16329745</v>
          </cell>
          <cell r="L1290">
            <v>0</v>
          </cell>
        </row>
        <row r="1307">
          <cell r="G1307">
            <v>1974597.49</v>
          </cell>
          <cell r="H1307">
            <v>1974597.49</v>
          </cell>
          <cell r="K1307">
            <v>1974597.49</v>
          </cell>
          <cell r="L1307">
            <v>1974597.49</v>
          </cell>
        </row>
        <row r="1308">
          <cell r="G1308">
            <v>3089278.79</v>
          </cell>
          <cell r="H1308">
            <v>0</v>
          </cell>
          <cell r="I1308">
            <v>-48527.72</v>
          </cell>
          <cell r="J1308">
            <v>0</v>
          </cell>
          <cell r="K1308">
            <v>3040751.07</v>
          </cell>
          <cell r="L1308">
            <v>0</v>
          </cell>
        </row>
        <row r="1315">
          <cell r="G1315">
            <v>1125241.5900000001</v>
          </cell>
          <cell r="I1315">
            <v>0</v>
          </cell>
          <cell r="K1315">
            <v>1125241.5900000001</v>
          </cell>
          <cell r="L1315">
            <v>0</v>
          </cell>
        </row>
        <row r="1318">
          <cell r="G1318">
            <v>1100000</v>
          </cell>
          <cell r="I1318">
            <v>-213334.38</v>
          </cell>
          <cell r="K1318">
            <v>886665.62</v>
          </cell>
          <cell r="L1318">
            <v>0</v>
          </cell>
        </row>
        <row r="1321">
          <cell r="G1321">
            <v>40550598.760000005</v>
          </cell>
          <cell r="H1321">
            <v>25830731.41</v>
          </cell>
          <cell r="I1321">
            <v>0</v>
          </cell>
          <cell r="J1321">
            <v>0</v>
          </cell>
          <cell r="K1321">
            <v>40550598.760000005</v>
          </cell>
          <cell r="L1321">
            <v>25830731.41</v>
          </cell>
        </row>
        <row r="1339">
          <cell r="G1339">
            <v>400000</v>
          </cell>
          <cell r="H1339">
            <v>0</v>
          </cell>
          <cell r="I1339">
            <v>0</v>
          </cell>
          <cell r="J1339">
            <v>0</v>
          </cell>
          <cell r="K1339">
            <v>400000</v>
          </cell>
          <cell r="L1339">
            <v>0</v>
          </cell>
        </row>
        <row r="1341">
          <cell r="G1341">
            <v>27923219.5</v>
          </cell>
          <cell r="H1341">
            <v>0</v>
          </cell>
          <cell r="I1341">
            <v>200000</v>
          </cell>
          <cell r="J1341">
            <v>0</v>
          </cell>
          <cell r="K1341">
            <v>28123219.5</v>
          </cell>
          <cell r="L1341">
            <v>0</v>
          </cell>
        </row>
        <row r="1345">
          <cell r="G1345">
            <v>145146.91</v>
          </cell>
          <cell r="H1345">
            <v>0</v>
          </cell>
          <cell r="I1345">
            <v>0</v>
          </cell>
          <cell r="J1345">
            <v>0</v>
          </cell>
          <cell r="K1345">
            <v>145146.91</v>
          </cell>
          <cell r="L1345">
            <v>0</v>
          </cell>
        </row>
        <row r="1353">
          <cell r="G1353">
            <v>700000</v>
          </cell>
          <cell r="H1353">
            <v>0</v>
          </cell>
          <cell r="I1353">
            <v>0</v>
          </cell>
          <cell r="J1353">
            <v>0</v>
          </cell>
          <cell r="K1353">
            <v>700000</v>
          </cell>
          <cell r="L1353">
            <v>0</v>
          </cell>
        </row>
        <row r="1365">
          <cell r="G1365">
            <v>28026800</v>
          </cell>
          <cell r="H1365">
            <v>28026800</v>
          </cell>
          <cell r="I1365">
            <v>0</v>
          </cell>
          <cell r="J1365">
            <v>0</v>
          </cell>
          <cell r="K1365">
            <v>28026800</v>
          </cell>
          <cell r="L1365">
            <v>28026800</v>
          </cell>
        </row>
        <row r="1369">
          <cell r="G1369">
            <v>21471316.170000002</v>
          </cell>
          <cell r="H1369">
            <v>0</v>
          </cell>
          <cell r="I1369">
            <v>0</v>
          </cell>
          <cell r="J1369">
            <v>0</v>
          </cell>
          <cell r="K1369">
            <v>21471316.170000002</v>
          </cell>
          <cell r="L1369">
            <v>0</v>
          </cell>
        </row>
        <row r="1372">
          <cell r="G1372">
            <v>59126399.999999993</v>
          </cell>
          <cell r="H1372">
            <v>45335600</v>
          </cell>
          <cell r="I1372">
            <v>0</v>
          </cell>
          <cell r="J1372">
            <v>0</v>
          </cell>
          <cell r="K1372">
            <v>59126399.999999993</v>
          </cell>
          <cell r="L1372">
            <v>45335600</v>
          </cell>
        </row>
        <row r="1378">
          <cell r="G1378">
            <v>2520200</v>
          </cell>
          <cell r="H1378">
            <v>2520200</v>
          </cell>
          <cell r="I1378">
            <v>0</v>
          </cell>
          <cell r="J1378">
            <v>0</v>
          </cell>
          <cell r="K1378">
            <v>2520200</v>
          </cell>
          <cell r="L1378">
            <v>2520200</v>
          </cell>
        </row>
        <row r="1382">
          <cell r="G1382">
            <v>1604513.58</v>
          </cell>
          <cell r="H1382">
            <v>0</v>
          </cell>
          <cell r="I1382">
            <v>0</v>
          </cell>
          <cell r="J1382">
            <v>0</v>
          </cell>
          <cell r="K1382">
            <v>1604513.58</v>
          </cell>
          <cell r="L1382">
            <v>0</v>
          </cell>
        </row>
        <row r="1387">
          <cell r="G1387">
            <v>385905910.14999998</v>
          </cell>
          <cell r="H1387">
            <v>340682400</v>
          </cell>
          <cell r="I1387">
            <v>0</v>
          </cell>
          <cell r="J1387">
            <v>0</v>
          </cell>
          <cell r="K1387">
            <v>385905910.14999998</v>
          </cell>
          <cell r="L1387">
            <v>340682400</v>
          </cell>
        </row>
        <row r="1394">
          <cell r="G1394">
            <v>1484000</v>
          </cell>
          <cell r="H1394">
            <v>0</v>
          </cell>
          <cell r="I1394">
            <v>181860</v>
          </cell>
          <cell r="J1394">
            <v>0</v>
          </cell>
          <cell r="K1394">
            <v>1665860</v>
          </cell>
          <cell r="L1394">
            <v>0</v>
          </cell>
        </row>
        <row r="1401">
          <cell r="G1401">
            <v>415500</v>
          </cell>
          <cell r="H1401">
            <v>415500</v>
          </cell>
          <cell r="I1401">
            <v>0</v>
          </cell>
          <cell r="J1401">
            <v>0</v>
          </cell>
          <cell r="K1401">
            <v>415500</v>
          </cell>
          <cell r="L1401">
            <v>415500</v>
          </cell>
        </row>
        <row r="1407">
          <cell r="G1407">
            <v>202658</v>
          </cell>
          <cell r="H1407">
            <v>0</v>
          </cell>
          <cell r="I1407">
            <v>0</v>
          </cell>
          <cell r="J1407">
            <v>0</v>
          </cell>
          <cell r="K1407">
            <v>202658</v>
          </cell>
          <cell r="L1407">
            <v>0</v>
          </cell>
        </row>
        <row r="1415">
          <cell r="G1415">
            <v>698280</v>
          </cell>
          <cell r="H1415">
            <v>698280</v>
          </cell>
          <cell r="I1415">
            <v>0</v>
          </cell>
          <cell r="K1415">
            <v>698280</v>
          </cell>
          <cell r="L1415">
            <v>698280</v>
          </cell>
        </row>
        <row r="1416">
          <cell r="G1416">
            <v>397920.95</v>
          </cell>
          <cell r="H1416">
            <v>0</v>
          </cell>
          <cell r="I1416">
            <v>0</v>
          </cell>
          <cell r="J1416">
            <v>0</v>
          </cell>
          <cell r="K1416">
            <v>397920.95</v>
          </cell>
          <cell r="L1416">
            <v>0</v>
          </cell>
        </row>
        <row r="1428">
          <cell r="G1428">
            <v>70000</v>
          </cell>
          <cell r="H1428">
            <v>0</v>
          </cell>
          <cell r="I1428">
            <v>0</v>
          </cell>
          <cell r="J1428">
            <v>0</v>
          </cell>
          <cell r="K1428">
            <v>70000</v>
          </cell>
          <cell r="L1428">
            <v>0</v>
          </cell>
        </row>
        <row r="1432">
          <cell r="G1432">
            <v>194160</v>
          </cell>
          <cell r="H1432">
            <v>0</v>
          </cell>
          <cell r="I1432">
            <v>0</v>
          </cell>
          <cell r="J1432">
            <v>0</v>
          </cell>
          <cell r="K1432">
            <v>194160</v>
          </cell>
          <cell r="L1432">
            <v>0</v>
          </cell>
        </row>
        <row r="1452">
          <cell r="G1452">
            <v>240000</v>
          </cell>
          <cell r="K1452">
            <v>240000</v>
          </cell>
          <cell r="L1452">
            <v>0</v>
          </cell>
        </row>
        <row r="1457">
          <cell r="G1457">
            <v>72000</v>
          </cell>
          <cell r="H1457">
            <v>0</v>
          </cell>
          <cell r="I1457">
            <v>0</v>
          </cell>
          <cell r="J1457">
            <v>0</v>
          </cell>
          <cell r="K1457">
            <v>72000</v>
          </cell>
          <cell r="L1457">
            <v>0</v>
          </cell>
        </row>
        <row r="1461">
          <cell r="G1461">
            <v>120500</v>
          </cell>
          <cell r="H1461">
            <v>0</v>
          </cell>
          <cell r="I1461">
            <v>0</v>
          </cell>
          <cell r="J1461">
            <v>0</v>
          </cell>
          <cell r="K1461">
            <v>120500</v>
          </cell>
          <cell r="L1461">
            <v>0</v>
          </cell>
        </row>
        <row r="1477">
          <cell r="G1477">
            <v>100000</v>
          </cell>
          <cell r="H1477">
            <v>0</v>
          </cell>
          <cell r="I1477">
            <v>0</v>
          </cell>
          <cell r="J1477">
            <v>0</v>
          </cell>
          <cell r="K1477">
            <v>100000</v>
          </cell>
          <cell r="L1477">
            <v>0</v>
          </cell>
        </row>
        <row r="1485">
          <cell r="G1485">
            <v>75544</v>
          </cell>
          <cell r="H1485">
            <v>0</v>
          </cell>
          <cell r="I1485">
            <v>0</v>
          </cell>
          <cell r="J1485">
            <v>0</v>
          </cell>
          <cell r="K1485">
            <v>75544</v>
          </cell>
          <cell r="L1485">
            <v>0</v>
          </cell>
        </row>
        <row r="1504">
          <cell r="G1504">
            <v>129654</v>
          </cell>
          <cell r="K1504">
            <v>129654</v>
          </cell>
          <cell r="L1504">
            <v>0</v>
          </cell>
        </row>
        <row r="1514">
          <cell r="G1514">
            <v>48246</v>
          </cell>
          <cell r="H1514">
            <v>0</v>
          </cell>
          <cell r="I1514">
            <v>0</v>
          </cell>
          <cell r="J1514">
            <v>0</v>
          </cell>
          <cell r="K1514">
            <v>48246</v>
          </cell>
          <cell r="L1514">
            <v>0</v>
          </cell>
        </row>
        <row r="1523">
          <cell r="G1523">
            <v>9142181.7699999996</v>
          </cell>
          <cell r="H1523">
            <v>0</v>
          </cell>
          <cell r="I1523">
            <v>0</v>
          </cell>
          <cell r="J1523">
            <v>0</v>
          </cell>
          <cell r="K1523">
            <v>9142181.7699999996</v>
          </cell>
          <cell r="L1523">
            <v>0</v>
          </cell>
        </row>
        <row r="1532">
          <cell r="G1532">
            <v>84000</v>
          </cell>
          <cell r="H1532">
            <v>0</v>
          </cell>
          <cell r="I1532">
            <v>0</v>
          </cell>
          <cell r="J1532">
            <v>0</v>
          </cell>
          <cell r="K1532">
            <v>84000</v>
          </cell>
          <cell r="L1532">
            <v>0</v>
          </cell>
        </row>
        <row r="1537">
          <cell r="G1537">
            <v>378400</v>
          </cell>
          <cell r="I1537">
            <v>0</v>
          </cell>
          <cell r="K1537">
            <v>378400</v>
          </cell>
          <cell r="L1537">
            <v>0</v>
          </cell>
        </row>
        <row r="1542">
          <cell r="G1542">
            <v>200000</v>
          </cell>
          <cell r="H1542">
            <v>0</v>
          </cell>
          <cell r="I1542">
            <v>0</v>
          </cell>
          <cell r="J1542">
            <v>0</v>
          </cell>
          <cell r="K1542">
            <v>200000</v>
          </cell>
          <cell r="L1542">
            <v>0</v>
          </cell>
        </row>
        <row r="1546">
          <cell r="G1546">
            <v>600000</v>
          </cell>
          <cell r="H1546">
            <v>0</v>
          </cell>
          <cell r="I1546">
            <v>0</v>
          </cell>
          <cell r="J1546">
            <v>0</v>
          </cell>
          <cell r="K1546">
            <v>600000</v>
          </cell>
          <cell r="L1546">
            <v>0</v>
          </cell>
        </row>
        <row r="1550">
          <cell r="I1550">
            <v>100000</v>
          </cell>
          <cell r="K1550">
            <v>100000</v>
          </cell>
          <cell r="L1550">
            <v>0</v>
          </cell>
        </row>
        <row r="1552">
          <cell r="G1552">
            <v>4590000</v>
          </cell>
          <cell r="H1552">
            <v>0</v>
          </cell>
          <cell r="I1552">
            <v>-103000</v>
          </cell>
          <cell r="J1552">
            <v>0</v>
          </cell>
          <cell r="K1552">
            <v>4487000</v>
          </cell>
          <cell r="L1552">
            <v>0</v>
          </cell>
        </row>
        <row r="1557">
          <cell r="G1557">
            <v>120000</v>
          </cell>
          <cell r="I1557">
            <v>0</v>
          </cell>
          <cell r="K1557">
            <v>120000</v>
          </cell>
          <cell r="L1557">
            <v>0</v>
          </cell>
        </row>
        <row r="1558">
          <cell r="G1558">
            <v>1714242.52</v>
          </cell>
          <cell r="H1558">
            <v>0</v>
          </cell>
          <cell r="I1558">
            <v>0</v>
          </cell>
          <cell r="J1558">
            <v>0</v>
          </cell>
          <cell r="K1558">
            <v>1714242.52</v>
          </cell>
          <cell r="L1558">
            <v>0</v>
          </cell>
        </row>
        <row r="1565">
          <cell r="G1565">
            <v>645243</v>
          </cell>
          <cell r="K1565">
            <v>645243</v>
          </cell>
          <cell r="L1565">
            <v>0</v>
          </cell>
        </row>
        <row r="1567">
          <cell r="G1567">
            <v>30000</v>
          </cell>
          <cell r="H1567">
            <v>0</v>
          </cell>
          <cell r="I1567">
            <v>0</v>
          </cell>
          <cell r="J1567">
            <v>0</v>
          </cell>
          <cell r="K1567">
            <v>30000</v>
          </cell>
          <cell r="L1567">
            <v>0</v>
          </cell>
        </row>
        <row r="1571">
          <cell r="G1571">
            <v>201100</v>
          </cell>
          <cell r="H1571">
            <v>0</v>
          </cell>
          <cell r="I1571">
            <v>0</v>
          </cell>
          <cell r="J1571">
            <v>0</v>
          </cell>
          <cell r="K1571">
            <v>201100</v>
          </cell>
          <cell r="L1571">
            <v>0</v>
          </cell>
        </row>
        <row r="1584">
          <cell r="G1584">
            <v>2859996.29</v>
          </cell>
          <cell r="H1584">
            <v>0</v>
          </cell>
          <cell r="I1584">
            <v>0</v>
          </cell>
          <cell r="J1584">
            <v>0</v>
          </cell>
          <cell r="K1584">
            <v>2859996.29</v>
          </cell>
          <cell r="L1584">
            <v>0</v>
          </cell>
        </row>
        <row r="1587">
          <cell r="G1587">
            <v>570728</v>
          </cell>
          <cell r="H1587">
            <v>0</v>
          </cell>
          <cell r="I1587">
            <v>0</v>
          </cell>
          <cell r="J1587">
            <v>0</v>
          </cell>
          <cell r="K1587">
            <v>570728</v>
          </cell>
          <cell r="L1587">
            <v>0</v>
          </cell>
        </row>
        <row r="1591">
          <cell r="G1591">
            <v>21913947.030000001</v>
          </cell>
          <cell r="H1591">
            <v>0</v>
          </cell>
          <cell r="I1591">
            <v>0</v>
          </cell>
          <cell r="J1591">
            <v>0</v>
          </cell>
          <cell r="K1591">
            <v>21913947.030000001</v>
          </cell>
          <cell r="L1591">
            <v>0</v>
          </cell>
        </row>
        <row r="1608">
          <cell r="G1608">
            <v>11982778.050000001</v>
          </cell>
          <cell r="H1608">
            <v>11982778.050000001</v>
          </cell>
          <cell r="K1608">
            <v>11982778.050000001</v>
          </cell>
          <cell r="L1608">
            <v>11982778.050000001</v>
          </cell>
        </row>
        <row r="1609">
          <cell r="G1609">
            <v>1941739.17</v>
          </cell>
          <cell r="H1609">
            <v>0</v>
          </cell>
          <cell r="I1609">
            <v>0</v>
          </cell>
          <cell r="J1609">
            <v>0</v>
          </cell>
          <cell r="K1609">
            <v>1941739.17</v>
          </cell>
          <cell r="L1609">
            <v>0</v>
          </cell>
        </row>
        <row r="1612">
          <cell r="G1612">
            <v>18186775.819999997</v>
          </cell>
          <cell r="K1612">
            <v>18186775.819999997</v>
          </cell>
          <cell r="L1612">
            <v>0</v>
          </cell>
        </row>
        <row r="1620">
          <cell r="G1620">
            <v>12129000</v>
          </cell>
          <cell r="H1620">
            <v>0</v>
          </cell>
          <cell r="I1620">
            <v>0</v>
          </cell>
          <cell r="J1620">
            <v>0</v>
          </cell>
          <cell r="K1620">
            <v>12129000</v>
          </cell>
          <cell r="L1620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6"/>
  <sheetViews>
    <sheetView tabSelected="1" workbookViewId="0">
      <selection activeCell="K11" sqref="K11"/>
    </sheetView>
  </sheetViews>
  <sheetFormatPr defaultRowHeight="15" x14ac:dyDescent="0.25"/>
  <cols>
    <col min="1" max="1" width="12.85546875" style="35" customWidth="1"/>
    <col min="2" max="2" width="84.85546875" style="35" customWidth="1"/>
    <col min="3" max="3" width="18.42578125" style="36" hidden="1" customWidth="1"/>
    <col min="4" max="4" width="16.85546875" style="36" hidden="1" customWidth="1"/>
    <col min="5" max="6" width="15.42578125" style="36" hidden="1" customWidth="1"/>
    <col min="7" max="7" width="18.140625" style="37" customWidth="1"/>
    <col min="8" max="8" width="16.85546875" style="38" bestFit="1" customWidth="1"/>
    <col min="9" max="9" width="16.5703125" bestFit="1" customWidth="1"/>
  </cols>
  <sheetData>
    <row r="1" spans="1:10" s="49" customFormat="1" ht="49.5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48"/>
      <c r="J1" s="48"/>
    </row>
    <row r="2" spans="1:10" s="44" customFormat="1" ht="49.5" customHeight="1" x14ac:dyDescent="0.25">
      <c r="A2" s="55" t="s">
        <v>1</v>
      </c>
      <c r="B2" s="55"/>
      <c r="C2" s="55"/>
      <c r="D2" s="55"/>
      <c r="E2" s="55"/>
      <c r="F2" s="55"/>
      <c r="G2" s="55"/>
      <c r="H2" s="1"/>
    </row>
    <row r="3" spans="1:10" s="44" customFormat="1" ht="48" customHeight="1" x14ac:dyDescent="0.25">
      <c r="A3" s="57" t="s">
        <v>2</v>
      </c>
      <c r="B3" s="57"/>
      <c r="C3" s="57"/>
      <c r="D3" s="57"/>
      <c r="E3" s="57"/>
      <c r="F3" s="57"/>
      <c r="G3" s="57"/>
      <c r="H3" s="57"/>
    </row>
    <row r="4" spans="1:10" s="44" customFormat="1" x14ac:dyDescent="0.25">
      <c r="A4" s="2"/>
      <c r="B4" s="3"/>
      <c r="C4" s="4"/>
      <c r="D4" s="4"/>
      <c r="E4" s="4"/>
      <c r="F4" s="4"/>
      <c r="G4" s="5"/>
      <c r="H4" s="1"/>
    </row>
    <row r="5" spans="1:10" s="44" customFormat="1" x14ac:dyDescent="0.25">
      <c r="A5" s="2" t="s">
        <v>1</v>
      </c>
      <c r="B5" s="6" t="s">
        <v>1</v>
      </c>
      <c r="C5" s="5"/>
      <c r="D5" s="5"/>
      <c r="E5" s="5"/>
      <c r="F5" s="5"/>
      <c r="G5" s="5" t="s">
        <v>1</v>
      </c>
      <c r="H5" s="7" t="s">
        <v>3</v>
      </c>
    </row>
    <row r="6" spans="1:10" s="50" customFormat="1" ht="78" customHeight="1" x14ac:dyDescent="0.25">
      <c r="A6" s="8" t="s">
        <v>4</v>
      </c>
      <c r="B6" s="9" t="s">
        <v>5</v>
      </c>
      <c r="C6" s="10" t="s">
        <v>6</v>
      </c>
      <c r="D6" s="11" t="s">
        <v>7</v>
      </c>
      <c r="E6" s="10" t="s">
        <v>8</v>
      </c>
      <c r="F6" s="12" t="s">
        <v>8</v>
      </c>
      <c r="G6" s="13" t="s">
        <v>6</v>
      </c>
      <c r="H6" s="14" t="s">
        <v>7</v>
      </c>
    </row>
    <row r="7" spans="1:10" s="51" customFormat="1" x14ac:dyDescent="0.25">
      <c r="A7" s="58" t="s">
        <v>9</v>
      </c>
      <c r="B7" s="58"/>
      <c r="C7" s="15">
        <f>C8+C12+C20+C24+C31+C37+C58+C49</f>
        <v>35618079.640000001</v>
      </c>
      <c r="D7" s="15">
        <f t="shared" ref="D7:H7" si="0">D8+D12+D20+D24+D31+D37+D58+D49</f>
        <v>2689667.49</v>
      </c>
      <c r="E7" s="15">
        <f t="shared" si="0"/>
        <v>-1169680</v>
      </c>
      <c r="F7" s="15">
        <f t="shared" si="0"/>
        <v>0</v>
      </c>
      <c r="G7" s="15">
        <f t="shared" si="0"/>
        <v>34448399.640000001</v>
      </c>
      <c r="H7" s="15">
        <f t="shared" si="0"/>
        <v>2689667.49</v>
      </c>
    </row>
    <row r="8" spans="1:10" s="44" customFormat="1" x14ac:dyDescent="0.25">
      <c r="A8" s="54" t="s">
        <v>10</v>
      </c>
      <c r="B8" s="54"/>
      <c r="C8" s="15">
        <f t="shared" ref="C8:H8" si="1">C9</f>
        <v>500000</v>
      </c>
      <c r="D8" s="15">
        <f t="shared" si="1"/>
        <v>0</v>
      </c>
      <c r="E8" s="15">
        <f t="shared" si="1"/>
        <v>0</v>
      </c>
      <c r="F8" s="15">
        <f t="shared" si="1"/>
        <v>0</v>
      </c>
      <c r="G8" s="15">
        <f t="shared" si="1"/>
        <v>500000</v>
      </c>
      <c r="H8" s="15">
        <f t="shared" si="1"/>
        <v>0</v>
      </c>
    </row>
    <row r="9" spans="1:10" s="44" customFormat="1" x14ac:dyDescent="0.25">
      <c r="A9" s="16" t="s">
        <v>11</v>
      </c>
      <c r="B9" s="8" t="s">
        <v>12</v>
      </c>
      <c r="C9" s="15">
        <f>C10+C11</f>
        <v>500000</v>
      </c>
      <c r="D9" s="15">
        <f t="shared" ref="D9:H9" si="2">D10+D11</f>
        <v>0</v>
      </c>
      <c r="E9" s="15">
        <f t="shared" si="2"/>
        <v>0</v>
      </c>
      <c r="F9" s="15">
        <f t="shared" si="2"/>
        <v>0</v>
      </c>
      <c r="G9" s="15">
        <f t="shared" si="2"/>
        <v>500000</v>
      </c>
      <c r="H9" s="15">
        <f t="shared" si="2"/>
        <v>0</v>
      </c>
    </row>
    <row r="10" spans="1:10" s="44" customFormat="1" x14ac:dyDescent="0.25">
      <c r="A10" s="17" t="s">
        <v>13</v>
      </c>
      <c r="B10" s="18" t="s">
        <v>14</v>
      </c>
      <c r="C10" s="15">
        <f>'[1]9.ведомства'!G289</f>
        <v>83980</v>
      </c>
      <c r="D10" s="15">
        <f>'[1]9.ведомства'!H289</f>
        <v>0</v>
      </c>
      <c r="E10" s="15">
        <f>'[1]9.ведомства'!I289</f>
        <v>0</v>
      </c>
      <c r="F10" s="15">
        <f>'[1]9.ведомства'!J289</f>
        <v>0</v>
      </c>
      <c r="G10" s="15">
        <f>'[1]9.ведомства'!K289</f>
        <v>83980</v>
      </c>
      <c r="H10" s="15">
        <f>'[1]9.ведомства'!L289</f>
        <v>0</v>
      </c>
    </row>
    <row r="11" spans="1:10" s="44" customFormat="1" ht="24" x14ac:dyDescent="0.25">
      <c r="A11" s="17" t="s">
        <v>15</v>
      </c>
      <c r="B11" s="8" t="s">
        <v>16</v>
      </c>
      <c r="C11" s="15">
        <f>'[1]9.ведомства'!G814</f>
        <v>416020</v>
      </c>
      <c r="D11" s="15">
        <f>'[1]9.ведомства'!H814</f>
        <v>0</v>
      </c>
      <c r="E11" s="15">
        <f>'[1]9.ведомства'!I814</f>
        <v>0</v>
      </c>
      <c r="F11" s="15">
        <f>'[1]9.ведомства'!J814</f>
        <v>0</v>
      </c>
      <c r="G11" s="15">
        <f>'[1]9.ведомства'!K814</f>
        <v>416020</v>
      </c>
      <c r="H11" s="15">
        <f>'[1]9.ведомства'!L814</f>
        <v>0</v>
      </c>
    </row>
    <row r="12" spans="1:10" s="44" customFormat="1" x14ac:dyDescent="0.25">
      <c r="A12" s="54" t="s">
        <v>17</v>
      </c>
      <c r="B12" s="54"/>
      <c r="C12" s="15">
        <f>C13+C16+C18</f>
        <v>2496200.9500000002</v>
      </c>
      <c r="D12" s="15">
        <f t="shared" ref="D12:H12" si="3">D13+D16+D18</f>
        <v>698280</v>
      </c>
      <c r="E12" s="15">
        <f t="shared" si="3"/>
        <v>0</v>
      </c>
      <c r="F12" s="15">
        <f t="shared" si="3"/>
        <v>0</v>
      </c>
      <c r="G12" s="15">
        <f t="shared" si="3"/>
        <v>2496200.9500000002</v>
      </c>
      <c r="H12" s="15">
        <f t="shared" si="3"/>
        <v>698280</v>
      </c>
    </row>
    <row r="13" spans="1:10" s="44" customFormat="1" x14ac:dyDescent="0.25">
      <c r="A13" s="16" t="s">
        <v>18</v>
      </c>
      <c r="B13" s="8" t="s">
        <v>12</v>
      </c>
      <c r="C13" s="15">
        <f>C14+C15</f>
        <v>1400000</v>
      </c>
      <c r="D13" s="15">
        <f t="shared" ref="D13:H13" si="4">D14+D15</f>
        <v>0</v>
      </c>
      <c r="E13" s="15">
        <f t="shared" si="4"/>
        <v>0</v>
      </c>
      <c r="F13" s="15">
        <f t="shared" si="4"/>
        <v>0</v>
      </c>
      <c r="G13" s="15">
        <f t="shared" si="4"/>
        <v>1400000</v>
      </c>
      <c r="H13" s="15">
        <f t="shared" si="4"/>
        <v>0</v>
      </c>
    </row>
    <row r="14" spans="1:10" s="44" customFormat="1" x14ac:dyDescent="0.25">
      <c r="A14" s="17" t="s">
        <v>13</v>
      </c>
      <c r="B14" s="18" t="s">
        <v>14</v>
      </c>
      <c r="C14" s="15">
        <f>'[1]9.ведомства'!G338</f>
        <v>839484.2</v>
      </c>
      <c r="D14" s="15">
        <f>'[1]9.ведомства'!H338</f>
        <v>0</v>
      </c>
      <c r="E14" s="15">
        <f>'[1]9.ведомства'!I338</f>
        <v>0</v>
      </c>
      <c r="F14" s="15">
        <f>'[1]9.ведомства'!J338</f>
        <v>0</v>
      </c>
      <c r="G14" s="15">
        <f>'[1]9.ведомства'!K338</f>
        <v>839484.2</v>
      </c>
      <c r="H14" s="15">
        <f>'[1]9.ведомства'!L338</f>
        <v>0</v>
      </c>
    </row>
    <row r="15" spans="1:10" s="44" customFormat="1" ht="24" x14ac:dyDescent="0.25">
      <c r="A15" s="17" t="s">
        <v>15</v>
      </c>
      <c r="B15" s="8" t="s">
        <v>16</v>
      </c>
      <c r="C15" s="15">
        <f>'[1]9.ведомства'!G983</f>
        <v>560515.80000000005</v>
      </c>
      <c r="D15" s="15">
        <f>'[1]9.ведомства'!H983</f>
        <v>0</v>
      </c>
      <c r="E15" s="15">
        <f>'[1]9.ведомства'!I983</f>
        <v>0</v>
      </c>
      <c r="F15" s="15">
        <f>'[1]9.ведомства'!J983</f>
        <v>0</v>
      </c>
      <c r="G15" s="15">
        <f>'[1]9.ведомства'!K983</f>
        <v>560515.80000000005</v>
      </c>
      <c r="H15" s="15">
        <f>'[1]9.ведомства'!L983</f>
        <v>0</v>
      </c>
    </row>
    <row r="16" spans="1:10" s="44" customFormat="1" ht="25.5" x14ac:dyDescent="0.25">
      <c r="A16" s="16" t="s">
        <v>19</v>
      </c>
      <c r="B16" s="20" t="s">
        <v>20</v>
      </c>
      <c r="C16" s="15">
        <f t="shared" ref="C16:H16" si="5">C17</f>
        <v>698280</v>
      </c>
      <c r="D16" s="15">
        <f t="shared" si="5"/>
        <v>698280</v>
      </c>
      <c r="E16" s="15">
        <f t="shared" si="5"/>
        <v>0</v>
      </c>
      <c r="F16" s="15">
        <f t="shared" si="5"/>
        <v>0</v>
      </c>
      <c r="G16" s="15">
        <f t="shared" si="5"/>
        <v>698280</v>
      </c>
      <c r="H16" s="15">
        <f t="shared" si="5"/>
        <v>698280</v>
      </c>
    </row>
    <row r="17" spans="1:8" s="44" customFormat="1" x14ac:dyDescent="0.25">
      <c r="A17" s="17" t="s">
        <v>21</v>
      </c>
      <c r="B17" s="8" t="s">
        <v>22</v>
      </c>
      <c r="C17" s="15">
        <f>'[1]9.ведомства'!G1415</f>
        <v>698280</v>
      </c>
      <c r="D17" s="15">
        <f>'[1]9.ведомства'!H1415</f>
        <v>698280</v>
      </c>
      <c r="E17" s="15">
        <f>'[1]9.ведомства'!I1415</f>
        <v>0</v>
      </c>
      <c r="F17" s="15">
        <f>'[1]9.ведомства'!J1415</f>
        <v>0</v>
      </c>
      <c r="G17" s="15">
        <f>'[1]9.ведомства'!K1415</f>
        <v>698280</v>
      </c>
      <c r="H17" s="15">
        <f>'[1]9.ведомства'!L1415</f>
        <v>698280</v>
      </c>
    </row>
    <row r="18" spans="1:8" s="44" customFormat="1" ht="38.25" x14ac:dyDescent="0.25">
      <c r="A18" s="26" t="s">
        <v>23</v>
      </c>
      <c r="B18" s="20" t="s">
        <v>24</v>
      </c>
      <c r="C18" s="15">
        <f>C19</f>
        <v>397920.95</v>
      </c>
      <c r="D18" s="15">
        <f t="shared" ref="D18:H18" si="6">D19</f>
        <v>0</v>
      </c>
      <c r="E18" s="15">
        <f t="shared" si="6"/>
        <v>0</v>
      </c>
      <c r="F18" s="15">
        <f t="shared" si="6"/>
        <v>0</v>
      </c>
      <c r="G18" s="15">
        <f t="shared" si="6"/>
        <v>397920.95</v>
      </c>
      <c r="H18" s="15">
        <f t="shared" si="6"/>
        <v>0</v>
      </c>
    </row>
    <row r="19" spans="1:8" s="44" customFormat="1" x14ac:dyDescent="0.25">
      <c r="A19" s="17" t="s">
        <v>21</v>
      </c>
      <c r="B19" s="8" t="s">
        <v>22</v>
      </c>
      <c r="C19" s="15">
        <f>'[1]9.ведомства'!G1416</f>
        <v>397920.95</v>
      </c>
      <c r="D19" s="15">
        <f>'[1]9.ведомства'!H1416</f>
        <v>0</v>
      </c>
      <c r="E19" s="15">
        <f>'[1]9.ведомства'!I1416</f>
        <v>0</v>
      </c>
      <c r="F19" s="15">
        <f>'[1]9.ведомства'!J1416</f>
        <v>0</v>
      </c>
      <c r="G19" s="15">
        <f>'[1]9.ведомства'!K1416</f>
        <v>397920.95</v>
      </c>
      <c r="H19" s="15">
        <f>'[1]9.ведомства'!L1416</f>
        <v>0</v>
      </c>
    </row>
    <row r="20" spans="1:8" s="44" customFormat="1" x14ac:dyDescent="0.25">
      <c r="A20" s="54" t="s">
        <v>25</v>
      </c>
      <c r="B20" s="54"/>
      <c r="C20" s="15">
        <f t="shared" ref="C20:H20" si="7">C21</f>
        <v>300000</v>
      </c>
      <c r="D20" s="15">
        <f t="shared" si="7"/>
        <v>0</v>
      </c>
      <c r="E20" s="15">
        <f t="shared" si="7"/>
        <v>0</v>
      </c>
      <c r="F20" s="15">
        <f t="shared" si="7"/>
        <v>0</v>
      </c>
      <c r="G20" s="15">
        <f t="shared" si="7"/>
        <v>300000</v>
      </c>
      <c r="H20" s="15">
        <f t="shared" si="7"/>
        <v>0</v>
      </c>
    </row>
    <row r="21" spans="1:8" s="44" customFormat="1" x14ac:dyDescent="0.25">
      <c r="A21" s="16" t="s">
        <v>26</v>
      </c>
      <c r="B21" s="8" t="s">
        <v>12</v>
      </c>
      <c r="C21" s="15">
        <f>C22+C23</f>
        <v>300000</v>
      </c>
      <c r="D21" s="15">
        <f t="shared" ref="D21:H21" si="8">D22+D23</f>
        <v>0</v>
      </c>
      <c r="E21" s="15">
        <f t="shared" si="8"/>
        <v>0</v>
      </c>
      <c r="F21" s="15">
        <f t="shared" si="8"/>
        <v>0</v>
      </c>
      <c r="G21" s="15">
        <f t="shared" si="8"/>
        <v>300000</v>
      </c>
      <c r="H21" s="15">
        <f t="shared" si="8"/>
        <v>0</v>
      </c>
    </row>
    <row r="22" spans="1:8" s="44" customFormat="1" x14ac:dyDescent="0.25">
      <c r="A22" s="17" t="s">
        <v>13</v>
      </c>
      <c r="B22" s="18" t="s">
        <v>14</v>
      </c>
      <c r="C22" s="15">
        <f>'[1]9.ведомства'!G294</f>
        <v>46879.98</v>
      </c>
      <c r="D22" s="15">
        <f>'[1]9.ведомства'!H294</f>
        <v>0</v>
      </c>
      <c r="E22" s="15">
        <f>'[1]9.ведомства'!I294</f>
        <v>0</v>
      </c>
      <c r="F22" s="15">
        <f>'[1]9.ведомства'!J294</f>
        <v>0</v>
      </c>
      <c r="G22" s="15">
        <f>'[1]9.ведомства'!K294</f>
        <v>46879.98</v>
      </c>
      <c r="H22" s="15">
        <f>'[1]9.ведомства'!L294</f>
        <v>0</v>
      </c>
    </row>
    <row r="23" spans="1:8" s="44" customFormat="1" ht="24" x14ac:dyDescent="0.25">
      <c r="A23" s="17" t="s">
        <v>15</v>
      </c>
      <c r="B23" s="8" t="s">
        <v>16</v>
      </c>
      <c r="C23" s="15">
        <f>'[1]9.ведомства'!G819</f>
        <v>253120.02</v>
      </c>
      <c r="D23" s="15">
        <f>'[1]9.ведомства'!H819</f>
        <v>0</v>
      </c>
      <c r="E23" s="15">
        <f>'[1]9.ведомства'!I819</f>
        <v>0</v>
      </c>
      <c r="F23" s="15">
        <f>'[1]9.ведомства'!J819</f>
        <v>0</v>
      </c>
      <c r="G23" s="15">
        <f>'[1]9.ведомства'!K819</f>
        <v>253120.02</v>
      </c>
      <c r="H23" s="15">
        <f>'[1]9.ведомства'!L819</f>
        <v>0</v>
      </c>
    </row>
    <row r="24" spans="1:8" s="44" customFormat="1" x14ac:dyDescent="0.25">
      <c r="A24" s="54" t="s">
        <v>27</v>
      </c>
      <c r="B24" s="54"/>
      <c r="C24" s="15">
        <f t="shared" ref="C24:H24" si="9">+C25+C29</f>
        <v>7148720</v>
      </c>
      <c r="D24" s="15">
        <f t="shared" si="9"/>
        <v>0</v>
      </c>
      <c r="E24" s="15">
        <f t="shared" si="9"/>
        <v>-1229680</v>
      </c>
      <c r="F24" s="15">
        <f t="shared" si="9"/>
        <v>0</v>
      </c>
      <c r="G24" s="15">
        <f t="shared" si="9"/>
        <v>5919040</v>
      </c>
      <c r="H24" s="15">
        <f t="shared" si="9"/>
        <v>0</v>
      </c>
    </row>
    <row r="25" spans="1:8" s="44" customFormat="1" ht="36" x14ac:dyDescent="0.25">
      <c r="A25" s="17" t="s">
        <v>28</v>
      </c>
      <c r="B25" s="8" t="s">
        <v>29</v>
      </c>
      <c r="C25" s="15">
        <f t="shared" ref="C25:H25" si="10">SUM(C26:C28)</f>
        <v>400000</v>
      </c>
      <c r="D25" s="15">
        <f t="shared" si="10"/>
        <v>0</v>
      </c>
      <c r="E25" s="15">
        <f t="shared" si="10"/>
        <v>0</v>
      </c>
      <c r="F25" s="15">
        <f t="shared" si="10"/>
        <v>0</v>
      </c>
      <c r="G25" s="15">
        <f t="shared" si="10"/>
        <v>400000</v>
      </c>
      <c r="H25" s="15">
        <f t="shared" si="10"/>
        <v>0</v>
      </c>
    </row>
    <row r="26" spans="1:8" s="44" customFormat="1" x14ac:dyDescent="0.25">
      <c r="A26" s="17" t="s">
        <v>30</v>
      </c>
      <c r="B26" s="8" t="s">
        <v>31</v>
      </c>
      <c r="C26" s="15">
        <f>'[1]9.ведомства'!G428</f>
        <v>311032.39</v>
      </c>
      <c r="D26" s="15">
        <f>'[1]9.ведомства'!H428</f>
        <v>0</v>
      </c>
      <c r="E26" s="15">
        <f>'[1]9.ведомства'!I428</f>
        <v>-36506.75</v>
      </c>
      <c r="F26" s="15">
        <f>'[1]9.ведомства'!J428</f>
        <v>0</v>
      </c>
      <c r="G26" s="15">
        <f>'[1]9.ведомства'!K428</f>
        <v>274525.64</v>
      </c>
      <c r="H26" s="15">
        <f>'[1]9.ведомства'!L428</f>
        <v>0</v>
      </c>
    </row>
    <row r="27" spans="1:8" s="44" customFormat="1" x14ac:dyDescent="0.25">
      <c r="A27" s="17" t="s">
        <v>32</v>
      </c>
      <c r="B27" s="8" t="s">
        <v>33</v>
      </c>
      <c r="C27" s="15">
        <f>'[1]9.ведомства'!G498</f>
        <v>52026.33</v>
      </c>
      <c r="D27" s="15">
        <f>'[1]9.ведомства'!H498</f>
        <v>0</v>
      </c>
      <c r="E27" s="15">
        <f>'[1]9.ведомства'!I498</f>
        <v>0</v>
      </c>
      <c r="F27" s="15">
        <f>'[1]9.ведомства'!J498</f>
        <v>0</v>
      </c>
      <c r="G27" s="15">
        <f>'[1]9.ведомства'!K498</f>
        <v>52026.33</v>
      </c>
      <c r="H27" s="15">
        <f>'[1]9.ведомства'!L498</f>
        <v>0</v>
      </c>
    </row>
    <row r="28" spans="1:8" s="44" customFormat="1" x14ac:dyDescent="0.25">
      <c r="A28" s="17" t="s">
        <v>21</v>
      </c>
      <c r="B28" s="8" t="s">
        <v>22</v>
      </c>
      <c r="C28" s="15">
        <f>'[1]9.ведомства'!G1045</f>
        <v>36941.279999999999</v>
      </c>
      <c r="D28" s="15">
        <f>'[1]9.ведомства'!H1045</f>
        <v>0</v>
      </c>
      <c r="E28" s="15">
        <f>'[1]9.ведомства'!I1045</f>
        <v>36506.75</v>
      </c>
      <c r="F28" s="15">
        <f>'[1]9.ведомства'!J1046</f>
        <v>0</v>
      </c>
      <c r="G28" s="15">
        <f>'[1]9.ведомства'!K1045</f>
        <v>73448.03</v>
      </c>
      <c r="H28" s="15">
        <f>'[1]9.ведомства'!L1046</f>
        <v>0</v>
      </c>
    </row>
    <row r="29" spans="1:8" s="44" customFormat="1" x14ac:dyDescent="0.25">
      <c r="A29" s="17" t="s">
        <v>34</v>
      </c>
      <c r="B29" s="18" t="s">
        <v>35</v>
      </c>
      <c r="C29" s="15">
        <f t="shared" ref="C29:H29" si="11">C30</f>
        <v>6748720</v>
      </c>
      <c r="D29" s="15">
        <f t="shared" si="11"/>
        <v>0</v>
      </c>
      <c r="E29" s="15">
        <f t="shared" si="11"/>
        <v>-1229680</v>
      </c>
      <c r="F29" s="15">
        <f t="shared" si="11"/>
        <v>0</v>
      </c>
      <c r="G29" s="15">
        <f t="shared" si="11"/>
        <v>5519040</v>
      </c>
      <c r="H29" s="15">
        <f t="shared" si="11"/>
        <v>0</v>
      </c>
    </row>
    <row r="30" spans="1:8" s="44" customFormat="1" x14ac:dyDescent="0.25">
      <c r="A30" s="17" t="s">
        <v>13</v>
      </c>
      <c r="B30" s="18" t="s">
        <v>14</v>
      </c>
      <c r="C30" s="15">
        <f>'[1]8. разд '!F1022</f>
        <v>6748720</v>
      </c>
      <c r="D30" s="15">
        <f>'[1]8. разд '!G1022</f>
        <v>0</v>
      </c>
      <c r="E30" s="15">
        <f>'[1]8. разд '!H1022</f>
        <v>-1229680</v>
      </c>
      <c r="F30" s="15">
        <f>'[1]8. разд '!I1022</f>
        <v>0</v>
      </c>
      <c r="G30" s="15">
        <f>'[1]8. разд '!J1022</f>
        <v>5519040</v>
      </c>
      <c r="H30" s="15">
        <f>'[1]8. разд '!K1022</f>
        <v>0</v>
      </c>
    </row>
    <row r="31" spans="1:8" s="44" customFormat="1" x14ac:dyDescent="0.25">
      <c r="A31" s="54" t="s">
        <v>36</v>
      </c>
      <c r="B31" s="54"/>
      <c r="C31" s="15">
        <f>+C32+C35</f>
        <v>2614289.41</v>
      </c>
      <c r="D31" s="15">
        <f t="shared" ref="D31:H31" si="12">+D32+D35</f>
        <v>1018328.21</v>
      </c>
      <c r="E31" s="15">
        <f t="shared" si="12"/>
        <v>0</v>
      </c>
      <c r="F31" s="15">
        <f t="shared" si="12"/>
        <v>0</v>
      </c>
      <c r="G31" s="15">
        <f t="shared" si="12"/>
        <v>2614289.41</v>
      </c>
      <c r="H31" s="15">
        <f t="shared" si="12"/>
        <v>1018328.21</v>
      </c>
    </row>
    <row r="32" spans="1:8" s="44" customFormat="1" ht="25.5" x14ac:dyDescent="0.25">
      <c r="A32" s="16" t="s">
        <v>37</v>
      </c>
      <c r="B32" s="21" t="s">
        <v>38</v>
      </c>
      <c r="C32" s="15">
        <f t="shared" ref="C32:H32" si="13">SUM(C33:C34)</f>
        <v>1015658</v>
      </c>
      <c r="D32" s="15">
        <f t="shared" si="13"/>
        <v>0</v>
      </c>
      <c r="E32" s="15">
        <f t="shared" si="13"/>
        <v>0</v>
      </c>
      <c r="F32" s="15">
        <f t="shared" si="13"/>
        <v>0</v>
      </c>
      <c r="G32" s="15">
        <f t="shared" si="13"/>
        <v>1015658</v>
      </c>
      <c r="H32" s="15">
        <f t="shared" si="13"/>
        <v>0</v>
      </c>
    </row>
    <row r="33" spans="1:8" s="44" customFormat="1" x14ac:dyDescent="0.25">
      <c r="A33" s="17" t="s">
        <v>32</v>
      </c>
      <c r="B33" s="18" t="s">
        <v>33</v>
      </c>
      <c r="C33" s="15">
        <f>'[1]9.ведомства'!G745</f>
        <v>813000</v>
      </c>
      <c r="D33" s="15">
        <f>'[1]9.ведомства'!H745</f>
        <v>0</v>
      </c>
      <c r="E33" s="15">
        <f>'[1]9.ведомства'!I745</f>
        <v>0</v>
      </c>
      <c r="F33" s="15">
        <f>'[1]9.ведомства'!J745</f>
        <v>0</v>
      </c>
      <c r="G33" s="15">
        <f>'[1]9.ведомства'!K745</f>
        <v>813000</v>
      </c>
      <c r="H33" s="15">
        <f>'[1]9.ведомства'!L745</f>
        <v>0</v>
      </c>
    </row>
    <row r="34" spans="1:8" s="44" customFormat="1" x14ac:dyDescent="0.25">
      <c r="A34" s="17" t="s">
        <v>21</v>
      </c>
      <c r="B34" s="8" t="s">
        <v>22</v>
      </c>
      <c r="C34" s="15">
        <f>'[1]9.ведомства'!G1407</f>
        <v>202658</v>
      </c>
      <c r="D34" s="15">
        <f>'[1]9.ведомства'!H1407</f>
        <v>0</v>
      </c>
      <c r="E34" s="15">
        <f>'[1]9.ведомства'!I1407</f>
        <v>0</v>
      </c>
      <c r="F34" s="15">
        <f>'[1]9.ведомства'!J1407</f>
        <v>0</v>
      </c>
      <c r="G34" s="15">
        <f>'[1]9.ведомства'!K1407</f>
        <v>202658</v>
      </c>
      <c r="H34" s="15">
        <f>'[1]9.ведомства'!L1407</f>
        <v>0</v>
      </c>
    </row>
    <row r="35" spans="1:8" s="44" customFormat="1" ht="24" x14ac:dyDescent="0.25">
      <c r="A35" s="19" t="s">
        <v>39</v>
      </c>
      <c r="B35" s="8" t="s">
        <v>40</v>
      </c>
      <c r="C35" s="15">
        <f t="shared" ref="C35:H35" si="14">SUM(C36:C36)</f>
        <v>1598631.41</v>
      </c>
      <c r="D35" s="15">
        <f t="shared" si="14"/>
        <v>1018328.21</v>
      </c>
      <c r="E35" s="15">
        <f t="shared" si="14"/>
        <v>0</v>
      </c>
      <c r="F35" s="15">
        <f t="shared" si="14"/>
        <v>0</v>
      </c>
      <c r="G35" s="15">
        <f t="shared" si="14"/>
        <v>1598631.41</v>
      </c>
      <c r="H35" s="15">
        <f t="shared" si="14"/>
        <v>1018328.21</v>
      </c>
    </row>
    <row r="36" spans="1:8" s="44" customFormat="1" x14ac:dyDescent="0.25">
      <c r="A36" s="17" t="s">
        <v>32</v>
      </c>
      <c r="B36" s="18" t="s">
        <v>33</v>
      </c>
      <c r="C36" s="15">
        <f>'[1]9.ведомства'!G747+'[1]9.ведомства'!G598</f>
        <v>1598631.41</v>
      </c>
      <c r="D36" s="15">
        <f>'[1]9.ведомства'!H747+'[1]9.ведомства'!H598</f>
        <v>1018328.21</v>
      </c>
      <c r="E36" s="15">
        <f>'[1]9.ведомства'!I747+'[1]9.ведомства'!I598</f>
        <v>0</v>
      </c>
      <c r="F36" s="15">
        <f>'[1]9.ведомства'!J747+'[1]9.ведомства'!J598</f>
        <v>0</v>
      </c>
      <c r="G36" s="15">
        <f>'[1]9.ведомства'!K747+'[1]9.ведомства'!K598</f>
        <v>1598631.41</v>
      </c>
      <c r="H36" s="15">
        <f>'[1]9.ведомства'!L747+'[1]9.ведомства'!L598</f>
        <v>1018328.21</v>
      </c>
    </row>
    <row r="37" spans="1:8" s="44" customFormat="1" x14ac:dyDescent="0.25">
      <c r="A37" s="59" t="s">
        <v>41</v>
      </c>
      <c r="B37" s="60"/>
      <c r="C37" s="15">
        <f>C38+C41+C47+C44</f>
        <v>2519400</v>
      </c>
      <c r="D37" s="15">
        <f t="shared" ref="D37:H37" si="15">D38+D41+D47+D44</f>
        <v>0</v>
      </c>
      <c r="E37" s="15">
        <f t="shared" si="15"/>
        <v>60000</v>
      </c>
      <c r="F37" s="15">
        <f t="shared" si="15"/>
        <v>0</v>
      </c>
      <c r="G37" s="15">
        <f t="shared" si="15"/>
        <v>2579400</v>
      </c>
      <c r="H37" s="15">
        <f t="shared" si="15"/>
        <v>0</v>
      </c>
    </row>
    <row r="38" spans="1:8" s="44" customFormat="1" x14ac:dyDescent="0.25">
      <c r="A38" s="16" t="s">
        <v>42</v>
      </c>
      <c r="B38" s="8" t="s">
        <v>12</v>
      </c>
      <c r="C38" s="15">
        <f>C39+C40</f>
        <v>600000</v>
      </c>
      <c r="D38" s="15">
        <f t="shared" ref="D38:H38" si="16">D39+D40</f>
        <v>0</v>
      </c>
      <c r="E38" s="15">
        <f t="shared" si="16"/>
        <v>0</v>
      </c>
      <c r="F38" s="15">
        <f t="shared" si="16"/>
        <v>0</v>
      </c>
      <c r="G38" s="15">
        <f t="shared" si="16"/>
        <v>600000</v>
      </c>
      <c r="H38" s="15">
        <f t="shared" si="16"/>
        <v>0</v>
      </c>
    </row>
    <row r="39" spans="1:8" s="44" customFormat="1" x14ac:dyDescent="0.25">
      <c r="A39" s="17" t="s">
        <v>13</v>
      </c>
      <c r="B39" s="18" t="s">
        <v>14</v>
      </c>
      <c r="C39" s="15">
        <f>'[1]9.ведомства'!G154</f>
        <v>0</v>
      </c>
      <c r="D39" s="15">
        <f>'[1]9.ведомства'!H154</f>
        <v>0</v>
      </c>
      <c r="E39" s="15">
        <f>'[1]9.ведомства'!I154</f>
        <v>0</v>
      </c>
      <c r="F39" s="15">
        <f>'[1]9.ведомства'!J154</f>
        <v>0</v>
      </c>
      <c r="G39" s="15">
        <f>'[1]9.ведомства'!K154</f>
        <v>0</v>
      </c>
      <c r="H39" s="15">
        <f>'[1]9.ведомства'!L154</f>
        <v>0</v>
      </c>
    </row>
    <row r="40" spans="1:8" s="44" customFormat="1" x14ac:dyDescent="0.25">
      <c r="A40" s="17" t="s">
        <v>21</v>
      </c>
      <c r="B40" s="8" t="s">
        <v>22</v>
      </c>
      <c r="C40" s="15">
        <f>'[1]9.ведомства'!G1102</f>
        <v>600000</v>
      </c>
      <c r="D40" s="15">
        <f>'[1]9.ведомства'!H1102</f>
        <v>0</v>
      </c>
      <c r="E40" s="15">
        <f>'[1]9.ведомства'!I1102</f>
        <v>0</v>
      </c>
      <c r="F40" s="15">
        <f>'[1]9.ведомства'!J1102</f>
        <v>0</v>
      </c>
      <c r="G40" s="15">
        <f>'[1]9.ведомства'!K1102</f>
        <v>600000</v>
      </c>
      <c r="H40" s="15">
        <f>'[1]9.ведомства'!L1102</f>
        <v>0</v>
      </c>
    </row>
    <row r="41" spans="1:8" s="44" customFormat="1" x14ac:dyDescent="0.25">
      <c r="A41" s="16" t="s">
        <v>43</v>
      </c>
      <c r="B41" s="8" t="s">
        <v>12</v>
      </c>
      <c r="C41" s="15">
        <f>C42+C43</f>
        <v>1765000</v>
      </c>
      <c r="D41" s="15">
        <f t="shared" ref="D41:H41" si="17">D42+D43</f>
        <v>0</v>
      </c>
      <c r="E41" s="15">
        <f t="shared" si="17"/>
        <v>60000</v>
      </c>
      <c r="F41" s="15">
        <f t="shared" si="17"/>
        <v>0</v>
      </c>
      <c r="G41" s="15">
        <f t="shared" si="17"/>
        <v>1825000</v>
      </c>
      <c r="H41" s="15">
        <f t="shared" si="17"/>
        <v>0</v>
      </c>
    </row>
    <row r="42" spans="1:8" s="44" customFormat="1" x14ac:dyDescent="0.25">
      <c r="A42" s="17" t="s">
        <v>13</v>
      </c>
      <c r="B42" s="18" t="s">
        <v>14</v>
      </c>
      <c r="C42" s="15">
        <f>'[1]9.ведомства'!G157</f>
        <v>0</v>
      </c>
      <c r="D42" s="15">
        <f>'[1]9.ведомства'!H157</f>
        <v>0</v>
      </c>
      <c r="E42" s="15">
        <f>'[1]9.ведомства'!I157</f>
        <v>0</v>
      </c>
      <c r="F42" s="15">
        <f>'[1]9.ведомства'!J157</f>
        <v>0</v>
      </c>
      <c r="G42" s="15">
        <f>'[1]9.ведомства'!K157</f>
        <v>0</v>
      </c>
      <c r="H42" s="15">
        <f>'[1]9.ведомства'!L157</f>
        <v>0</v>
      </c>
    </row>
    <row r="43" spans="1:8" s="44" customFormat="1" x14ac:dyDescent="0.25">
      <c r="A43" s="17" t="s">
        <v>21</v>
      </c>
      <c r="B43" s="8" t="s">
        <v>22</v>
      </c>
      <c r="C43" s="15">
        <f>'[1]9.ведомства'!G1105</f>
        <v>1765000</v>
      </c>
      <c r="D43" s="15">
        <f>'[1]9.ведомства'!H1105</f>
        <v>0</v>
      </c>
      <c r="E43" s="15">
        <f>'[1]9.ведомства'!I1105</f>
        <v>60000</v>
      </c>
      <c r="F43" s="15">
        <f>'[1]9.ведомства'!J1105</f>
        <v>0</v>
      </c>
      <c r="G43" s="15">
        <f>'[1]9.ведомства'!K1105</f>
        <v>1825000</v>
      </c>
      <c r="H43" s="15">
        <f>'[1]9.ведомства'!L1105</f>
        <v>0</v>
      </c>
    </row>
    <row r="44" spans="1:8" s="44" customFormat="1" ht="25.5" x14ac:dyDescent="0.25">
      <c r="A44" s="17" t="s">
        <v>44</v>
      </c>
      <c r="B44" s="20" t="s">
        <v>45</v>
      </c>
      <c r="C44" s="15">
        <f>C45+C46</f>
        <v>104400</v>
      </c>
      <c r="D44" s="15">
        <f t="shared" ref="D44:H44" si="18">D45+D46</f>
        <v>0</v>
      </c>
      <c r="E44" s="15">
        <f t="shared" si="18"/>
        <v>0</v>
      </c>
      <c r="F44" s="15">
        <f t="shared" si="18"/>
        <v>0</v>
      </c>
      <c r="G44" s="15">
        <f t="shared" si="18"/>
        <v>104400</v>
      </c>
      <c r="H44" s="15">
        <f t="shared" si="18"/>
        <v>0</v>
      </c>
    </row>
    <row r="45" spans="1:8" s="44" customFormat="1" x14ac:dyDescent="0.25">
      <c r="A45" s="17" t="s">
        <v>13</v>
      </c>
      <c r="B45" s="18" t="s">
        <v>14</v>
      </c>
      <c r="C45" s="15">
        <f>'[1]9.ведомства'!G162</f>
        <v>0</v>
      </c>
      <c r="D45" s="15">
        <f>'[1]9.ведомства'!H162</f>
        <v>0</v>
      </c>
      <c r="E45" s="15">
        <f>'[1]9.ведомства'!I162</f>
        <v>0</v>
      </c>
      <c r="F45" s="15">
        <f>'[1]9.ведомства'!J162</f>
        <v>0</v>
      </c>
      <c r="G45" s="15">
        <f>'[1]9.ведомства'!K162</f>
        <v>0</v>
      </c>
      <c r="H45" s="15">
        <f>'[1]9.ведомства'!L162</f>
        <v>0</v>
      </c>
    </row>
    <row r="46" spans="1:8" s="44" customFormat="1" x14ac:dyDescent="0.25">
      <c r="A46" s="17" t="s">
        <v>21</v>
      </c>
      <c r="B46" s="8" t="s">
        <v>22</v>
      </c>
      <c r="C46" s="15">
        <f>'[1]9.ведомства'!G1111</f>
        <v>104400</v>
      </c>
      <c r="D46" s="15">
        <f>'[1]9.ведомства'!H1111</f>
        <v>0</v>
      </c>
      <c r="E46" s="15">
        <f>'[1]9.ведомства'!I1111</f>
        <v>0</v>
      </c>
      <c r="F46" s="15">
        <f>'[1]9.ведомства'!J1111</f>
        <v>0</v>
      </c>
      <c r="G46" s="15">
        <f>'[1]9.ведомства'!K1111</f>
        <v>104400</v>
      </c>
      <c r="H46" s="15">
        <f>'[1]9.ведомства'!L1111</f>
        <v>0</v>
      </c>
    </row>
    <row r="47" spans="1:8" s="44" customFormat="1" ht="25.5" x14ac:dyDescent="0.25">
      <c r="A47" s="17" t="s">
        <v>46</v>
      </c>
      <c r="B47" s="22" t="s">
        <v>386</v>
      </c>
      <c r="C47" s="15">
        <f t="shared" ref="C47:H47" si="19">C48</f>
        <v>50000</v>
      </c>
      <c r="D47" s="15">
        <f t="shared" si="19"/>
        <v>0</v>
      </c>
      <c r="E47" s="15">
        <f t="shared" si="19"/>
        <v>0</v>
      </c>
      <c r="F47" s="15">
        <f t="shared" si="19"/>
        <v>0</v>
      </c>
      <c r="G47" s="15">
        <f t="shared" si="19"/>
        <v>50000</v>
      </c>
      <c r="H47" s="15">
        <f t="shared" si="19"/>
        <v>0</v>
      </c>
    </row>
    <row r="48" spans="1:8" s="44" customFormat="1" x14ac:dyDescent="0.25">
      <c r="A48" s="17" t="s">
        <v>13</v>
      </c>
      <c r="B48" s="18" t="s">
        <v>14</v>
      </c>
      <c r="C48" s="15">
        <f>'[1]9.ведомства'!G165</f>
        <v>50000</v>
      </c>
      <c r="D48" s="15">
        <f>'[1]9.ведомства'!H165</f>
        <v>0</v>
      </c>
      <c r="E48" s="15">
        <f>'[1]9.ведомства'!I165</f>
        <v>0</v>
      </c>
      <c r="F48" s="15">
        <f>'[1]9.ведомства'!J165</f>
        <v>0</v>
      </c>
      <c r="G48" s="15">
        <f>'[1]9.ведомства'!K165</f>
        <v>50000</v>
      </c>
      <c r="H48" s="15">
        <f>'[1]9.ведомства'!L165</f>
        <v>0</v>
      </c>
    </row>
    <row r="49" spans="1:8" s="44" customFormat="1" x14ac:dyDescent="0.25">
      <c r="A49" s="61" t="s">
        <v>47</v>
      </c>
      <c r="B49" s="62"/>
      <c r="C49" s="15">
        <f>+C54+C52+C56+C50</f>
        <v>19339469.280000001</v>
      </c>
      <c r="D49" s="15">
        <f t="shared" ref="D49:H49" si="20">+D54+D52+D56+D50</f>
        <v>973059.28</v>
      </c>
      <c r="E49" s="15">
        <f t="shared" si="20"/>
        <v>0</v>
      </c>
      <c r="F49" s="15">
        <f t="shared" si="20"/>
        <v>0</v>
      </c>
      <c r="G49" s="15">
        <f t="shared" si="20"/>
        <v>19339469.280000001</v>
      </c>
      <c r="H49" s="15">
        <f t="shared" si="20"/>
        <v>973059.28</v>
      </c>
    </row>
    <row r="50" spans="1:8" s="44" customFormat="1" ht="38.25" x14ac:dyDescent="0.25">
      <c r="A50" s="17" t="s">
        <v>48</v>
      </c>
      <c r="B50" s="20" t="s">
        <v>49</v>
      </c>
      <c r="C50" s="15">
        <f t="shared" ref="C50:H50" si="21">C51</f>
        <v>100100</v>
      </c>
      <c r="D50" s="15">
        <f t="shared" si="21"/>
        <v>100100</v>
      </c>
      <c r="E50" s="15">
        <f t="shared" si="21"/>
        <v>0</v>
      </c>
      <c r="F50" s="15">
        <f t="shared" si="21"/>
        <v>0</v>
      </c>
      <c r="G50" s="15">
        <f t="shared" si="21"/>
        <v>100100</v>
      </c>
      <c r="H50" s="15">
        <f t="shared" si="21"/>
        <v>100100</v>
      </c>
    </row>
    <row r="51" spans="1:8" s="44" customFormat="1" x14ac:dyDescent="0.25">
      <c r="A51" s="17" t="s">
        <v>21</v>
      </c>
      <c r="B51" s="8" t="s">
        <v>22</v>
      </c>
      <c r="C51" s="15">
        <f>'[1]9.ведомства'!G1192</f>
        <v>100100</v>
      </c>
      <c r="D51" s="15">
        <f>'[1]9.ведомства'!H1192</f>
        <v>100100</v>
      </c>
      <c r="E51" s="15">
        <f>'[1]9.ведомства'!I1192</f>
        <v>0</v>
      </c>
      <c r="F51" s="15">
        <f>'[1]9.ведомства'!J1192</f>
        <v>0</v>
      </c>
      <c r="G51" s="15">
        <f>'[1]9.ведомства'!K1192</f>
        <v>100100</v>
      </c>
      <c r="H51" s="15">
        <f>'[1]9.ведомства'!L1192</f>
        <v>100100</v>
      </c>
    </row>
    <row r="52" spans="1:8" s="44" customFormat="1" ht="38.25" x14ac:dyDescent="0.25">
      <c r="A52" s="19" t="s">
        <v>51</v>
      </c>
      <c r="B52" s="23" t="s">
        <v>52</v>
      </c>
      <c r="C52" s="15">
        <f t="shared" ref="C52:H52" si="22">C53</f>
        <v>509174.28</v>
      </c>
      <c r="D52" s="15">
        <f t="shared" si="22"/>
        <v>509174.28</v>
      </c>
      <c r="E52" s="15">
        <f t="shared" si="22"/>
        <v>0</v>
      </c>
      <c r="F52" s="15">
        <f t="shared" si="22"/>
        <v>0</v>
      </c>
      <c r="G52" s="15">
        <f t="shared" si="22"/>
        <v>509174.28</v>
      </c>
      <c r="H52" s="15">
        <f t="shared" si="22"/>
        <v>509174.28</v>
      </c>
    </row>
    <row r="53" spans="1:8" s="44" customFormat="1" x14ac:dyDescent="0.25">
      <c r="A53" s="17" t="s">
        <v>21</v>
      </c>
      <c r="B53" s="8" t="s">
        <v>22</v>
      </c>
      <c r="C53" s="15">
        <f>'[1]9.ведомства'!G1134</f>
        <v>509174.28</v>
      </c>
      <c r="D53" s="15">
        <f>'[1]9.ведомства'!H1134</f>
        <v>509174.28</v>
      </c>
      <c r="E53" s="15">
        <f>'[1]9.ведомства'!I1134</f>
        <v>0</v>
      </c>
      <c r="F53" s="15">
        <f>'[1]9.ведомства'!J1134</f>
        <v>0</v>
      </c>
      <c r="G53" s="15">
        <f>'[1]9.ведомства'!K1134</f>
        <v>509174.28</v>
      </c>
      <c r="H53" s="15">
        <f>'[1]9.ведомства'!L1134</f>
        <v>509174.28</v>
      </c>
    </row>
    <row r="54" spans="1:8" s="44" customFormat="1" ht="38.25" x14ac:dyDescent="0.25">
      <c r="A54" s="19" t="s">
        <v>53</v>
      </c>
      <c r="B54" s="22" t="s">
        <v>54</v>
      </c>
      <c r="C54" s="15">
        <f t="shared" ref="C54:H54" si="23">C55</f>
        <v>18366410</v>
      </c>
      <c r="D54" s="15">
        <f t="shared" si="23"/>
        <v>0</v>
      </c>
      <c r="E54" s="15">
        <f t="shared" si="23"/>
        <v>0</v>
      </c>
      <c r="F54" s="15">
        <f t="shared" si="23"/>
        <v>0</v>
      </c>
      <c r="G54" s="15">
        <f t="shared" si="23"/>
        <v>18366410</v>
      </c>
      <c r="H54" s="15">
        <f t="shared" si="23"/>
        <v>0</v>
      </c>
    </row>
    <row r="55" spans="1:8" s="44" customFormat="1" x14ac:dyDescent="0.25">
      <c r="A55" s="17" t="s">
        <v>21</v>
      </c>
      <c r="B55" s="8" t="s">
        <v>22</v>
      </c>
      <c r="C55" s="15">
        <f>'[1]9.ведомства'!G1138</f>
        <v>18366410</v>
      </c>
      <c r="D55" s="15">
        <f>'[1]9.ведомства'!H1138</f>
        <v>0</v>
      </c>
      <c r="E55" s="15">
        <f>'[1]9.ведомства'!I1138</f>
        <v>0</v>
      </c>
      <c r="F55" s="15">
        <f>'[1]9.ведомства'!J1138</f>
        <v>0</v>
      </c>
      <c r="G55" s="15">
        <f>'[1]9.ведомства'!K1138</f>
        <v>18366410</v>
      </c>
      <c r="H55" s="15">
        <f>'[1]9.ведомства'!L1138</f>
        <v>0</v>
      </c>
    </row>
    <row r="56" spans="1:8" s="44" customFormat="1" ht="48" x14ac:dyDescent="0.25">
      <c r="A56" s="19" t="s">
        <v>55</v>
      </c>
      <c r="B56" s="8" t="s">
        <v>50</v>
      </c>
      <c r="C56" s="15">
        <f t="shared" ref="C56:H56" si="24">C57</f>
        <v>363785</v>
      </c>
      <c r="D56" s="15">
        <f t="shared" si="24"/>
        <v>363785</v>
      </c>
      <c r="E56" s="15">
        <f t="shared" si="24"/>
        <v>0</v>
      </c>
      <c r="F56" s="15">
        <f t="shared" si="24"/>
        <v>0</v>
      </c>
      <c r="G56" s="15">
        <f t="shared" si="24"/>
        <v>363785</v>
      </c>
      <c r="H56" s="15">
        <f t="shared" si="24"/>
        <v>363785</v>
      </c>
    </row>
    <row r="57" spans="1:8" s="44" customFormat="1" x14ac:dyDescent="0.25">
      <c r="A57" s="17" t="s">
        <v>32</v>
      </c>
      <c r="B57" s="18" t="s">
        <v>33</v>
      </c>
      <c r="C57" s="15">
        <f>'[1]9.ведомства'!G519</f>
        <v>363785</v>
      </c>
      <c r="D57" s="15">
        <f>'[1]9.ведомства'!H519</f>
        <v>363785</v>
      </c>
      <c r="E57" s="15">
        <f>'[1]9.ведомства'!I519</f>
        <v>0</v>
      </c>
      <c r="F57" s="15">
        <f>'[1]9.ведомства'!J519</f>
        <v>0</v>
      </c>
      <c r="G57" s="15">
        <f>'[1]9.ведомства'!K519</f>
        <v>363785</v>
      </c>
      <c r="H57" s="15">
        <f>'[1]9.ведомства'!L519</f>
        <v>363785</v>
      </c>
    </row>
    <row r="58" spans="1:8" s="44" customFormat="1" x14ac:dyDescent="0.25">
      <c r="A58" s="54" t="s">
        <v>56</v>
      </c>
      <c r="B58" s="54"/>
      <c r="C58" s="15">
        <f>C59</f>
        <v>700000</v>
      </c>
      <c r="D58" s="15">
        <f t="shared" ref="D58:H58" si="25">D59</f>
        <v>0</v>
      </c>
      <c r="E58" s="15">
        <f t="shared" si="25"/>
        <v>0</v>
      </c>
      <c r="F58" s="15">
        <f t="shared" si="25"/>
        <v>0</v>
      </c>
      <c r="G58" s="15">
        <f t="shared" si="25"/>
        <v>700000</v>
      </c>
      <c r="H58" s="15">
        <f t="shared" si="25"/>
        <v>0</v>
      </c>
    </row>
    <row r="59" spans="1:8" s="44" customFormat="1" x14ac:dyDescent="0.25">
      <c r="A59" s="16" t="s">
        <v>57</v>
      </c>
      <c r="B59" s="21" t="s">
        <v>58</v>
      </c>
      <c r="C59" s="15">
        <f t="shared" ref="C59:H59" si="26">C60</f>
        <v>700000</v>
      </c>
      <c r="D59" s="15">
        <f t="shared" si="26"/>
        <v>0</v>
      </c>
      <c r="E59" s="15">
        <f t="shared" si="26"/>
        <v>0</v>
      </c>
      <c r="F59" s="15">
        <f t="shared" si="26"/>
        <v>0</v>
      </c>
      <c r="G59" s="15">
        <f t="shared" si="26"/>
        <v>700000</v>
      </c>
      <c r="H59" s="15">
        <f t="shared" si="26"/>
        <v>0</v>
      </c>
    </row>
    <row r="60" spans="1:8" s="44" customFormat="1" x14ac:dyDescent="0.25">
      <c r="A60" s="17" t="s">
        <v>21</v>
      </c>
      <c r="B60" s="8" t="s">
        <v>22</v>
      </c>
      <c r="C60" s="15">
        <f>'[1]9.ведомства'!G1353</f>
        <v>700000</v>
      </c>
      <c r="D60" s="15">
        <f>'[1]9.ведомства'!H1353</f>
        <v>0</v>
      </c>
      <c r="E60" s="15">
        <f>'[1]9.ведомства'!I1353</f>
        <v>0</v>
      </c>
      <c r="F60" s="15">
        <f>'[1]9.ведомства'!J1353</f>
        <v>0</v>
      </c>
      <c r="G60" s="15">
        <f>'[1]9.ведомства'!K1353</f>
        <v>700000</v>
      </c>
      <c r="H60" s="15">
        <f>'[1]9.ведомства'!L1353</f>
        <v>0</v>
      </c>
    </row>
    <row r="61" spans="1:8" s="44" customFormat="1" x14ac:dyDescent="0.25">
      <c r="A61" s="54" t="s">
        <v>59</v>
      </c>
      <c r="B61" s="54"/>
      <c r="C61" s="15">
        <f t="shared" ref="C61:H61" si="27">C62+C69+C72</f>
        <v>1997254.55</v>
      </c>
      <c r="D61" s="15">
        <f t="shared" si="27"/>
        <v>347454.55</v>
      </c>
      <c r="E61" s="15">
        <f t="shared" si="27"/>
        <v>283843.20000000001</v>
      </c>
      <c r="F61" s="15">
        <f t="shared" si="27"/>
        <v>0</v>
      </c>
      <c r="G61" s="15">
        <f t="shared" si="27"/>
        <v>2281097.75</v>
      </c>
      <c r="H61" s="15">
        <f t="shared" si="27"/>
        <v>347454.55</v>
      </c>
    </row>
    <row r="62" spans="1:8" s="51" customFormat="1" ht="26.25" customHeight="1" x14ac:dyDescent="0.25">
      <c r="A62" s="54" t="s">
        <v>60</v>
      </c>
      <c r="B62" s="54"/>
      <c r="C62" s="15">
        <f>C63+C65+C67</f>
        <v>605454.55000000005</v>
      </c>
      <c r="D62" s="15">
        <f t="shared" ref="D62:H62" si="28">D63+D65+D67</f>
        <v>347454.55</v>
      </c>
      <c r="E62" s="15">
        <f t="shared" si="28"/>
        <v>0</v>
      </c>
      <c r="F62" s="15">
        <f t="shared" si="28"/>
        <v>0</v>
      </c>
      <c r="G62" s="15">
        <f t="shared" si="28"/>
        <v>605454.55000000005</v>
      </c>
      <c r="H62" s="15">
        <f t="shared" si="28"/>
        <v>347454.55</v>
      </c>
    </row>
    <row r="63" spans="1:8" s="44" customFormat="1" x14ac:dyDescent="0.25">
      <c r="A63" s="17" t="s">
        <v>61</v>
      </c>
      <c r="B63" s="8" t="s">
        <v>12</v>
      </c>
      <c r="C63" s="15">
        <f t="shared" ref="C63:H63" si="29">C64</f>
        <v>60000</v>
      </c>
      <c r="D63" s="15">
        <f t="shared" si="29"/>
        <v>0</v>
      </c>
      <c r="E63" s="15">
        <f t="shared" si="29"/>
        <v>0</v>
      </c>
      <c r="F63" s="15">
        <f t="shared" si="29"/>
        <v>0</v>
      </c>
      <c r="G63" s="15">
        <f t="shared" si="29"/>
        <v>60000</v>
      </c>
      <c r="H63" s="15">
        <f t="shared" si="29"/>
        <v>0</v>
      </c>
    </row>
    <row r="64" spans="1:8" s="44" customFormat="1" x14ac:dyDescent="0.25">
      <c r="A64" s="17" t="s">
        <v>13</v>
      </c>
      <c r="B64" s="18" t="s">
        <v>14</v>
      </c>
      <c r="C64" s="15">
        <f>'[1]9.ведомства'!G216</f>
        <v>60000</v>
      </c>
      <c r="D64" s="15">
        <f>'[1]9.ведомства'!H216</f>
        <v>0</v>
      </c>
      <c r="E64" s="15">
        <f>'[1]9.ведомства'!I216</f>
        <v>0</v>
      </c>
      <c r="F64" s="15">
        <f>'[1]9.ведомства'!J216</f>
        <v>0</v>
      </c>
      <c r="G64" s="15">
        <f>'[1]9.ведомства'!K216</f>
        <v>60000</v>
      </c>
      <c r="H64" s="15">
        <f>'[1]9.ведомства'!L216</f>
        <v>0</v>
      </c>
    </row>
    <row r="65" spans="1:8" s="44" customFormat="1" ht="25.5" x14ac:dyDescent="0.25">
      <c r="A65" s="17" t="s">
        <v>62</v>
      </c>
      <c r="B65" s="20" t="s">
        <v>63</v>
      </c>
      <c r="C65" s="15">
        <f t="shared" ref="C65:H65" si="30">C66</f>
        <v>347454.55</v>
      </c>
      <c r="D65" s="15">
        <f t="shared" si="30"/>
        <v>347454.55</v>
      </c>
      <c r="E65" s="15">
        <f t="shared" si="30"/>
        <v>0</v>
      </c>
      <c r="F65" s="15">
        <f t="shared" si="30"/>
        <v>0</v>
      </c>
      <c r="G65" s="15">
        <f t="shared" si="30"/>
        <v>347454.55</v>
      </c>
      <c r="H65" s="15">
        <f t="shared" si="30"/>
        <v>347454.55</v>
      </c>
    </row>
    <row r="66" spans="1:8" s="44" customFormat="1" x14ac:dyDescent="0.25">
      <c r="A66" s="17" t="s">
        <v>13</v>
      </c>
      <c r="B66" s="18" t="s">
        <v>14</v>
      </c>
      <c r="C66" s="15">
        <f>'[1]9.ведомства'!G221</f>
        <v>347454.55</v>
      </c>
      <c r="D66" s="15">
        <f>'[1]9.ведомства'!H221</f>
        <v>347454.55</v>
      </c>
      <c r="E66" s="15">
        <f>'[1]9.ведомства'!I221</f>
        <v>0</v>
      </c>
      <c r="F66" s="15">
        <f>'[1]9.ведомства'!J221</f>
        <v>0</v>
      </c>
      <c r="G66" s="15">
        <f>'[1]9.ведомства'!K221</f>
        <v>347454.55</v>
      </c>
      <c r="H66" s="15">
        <f>'[1]9.ведомства'!L221</f>
        <v>347454.55</v>
      </c>
    </row>
    <row r="67" spans="1:8" s="44" customFormat="1" ht="25.5" x14ac:dyDescent="0.25">
      <c r="A67" s="19" t="s">
        <v>64</v>
      </c>
      <c r="B67" s="20" t="s">
        <v>65</v>
      </c>
      <c r="C67" s="15">
        <f t="shared" ref="C67:H67" si="31">C68</f>
        <v>198000</v>
      </c>
      <c r="D67" s="15">
        <f t="shared" si="31"/>
        <v>0</v>
      </c>
      <c r="E67" s="15">
        <f t="shared" si="31"/>
        <v>0</v>
      </c>
      <c r="F67" s="15">
        <f t="shared" si="31"/>
        <v>0</v>
      </c>
      <c r="G67" s="15">
        <f t="shared" si="31"/>
        <v>198000</v>
      </c>
      <c r="H67" s="15">
        <f t="shared" si="31"/>
        <v>0</v>
      </c>
    </row>
    <row r="68" spans="1:8" s="44" customFormat="1" x14ac:dyDescent="0.25">
      <c r="A68" s="17" t="s">
        <v>13</v>
      </c>
      <c r="B68" s="18" t="s">
        <v>14</v>
      </c>
      <c r="C68" s="15">
        <f>'[1]9.ведомства'!G225</f>
        <v>198000</v>
      </c>
      <c r="D68" s="15">
        <f>'[1]9.ведомства'!H225</f>
        <v>0</v>
      </c>
      <c r="E68" s="15">
        <f>'[1]9.ведомства'!I225</f>
        <v>0</v>
      </c>
      <c r="F68" s="15">
        <f>'[1]9.ведомства'!J225</f>
        <v>0</v>
      </c>
      <c r="G68" s="15">
        <f>'[1]9.ведомства'!K225</f>
        <v>198000</v>
      </c>
      <c r="H68" s="15">
        <f>'[1]9.ведомства'!L225</f>
        <v>0</v>
      </c>
    </row>
    <row r="69" spans="1:8" s="44" customFormat="1" x14ac:dyDescent="0.25">
      <c r="A69" s="54" t="s">
        <v>66</v>
      </c>
      <c r="B69" s="54"/>
      <c r="C69" s="15">
        <f t="shared" ref="C69:H70" si="32">C70</f>
        <v>100000</v>
      </c>
      <c r="D69" s="15">
        <f t="shared" si="32"/>
        <v>0</v>
      </c>
      <c r="E69" s="15">
        <f t="shared" si="32"/>
        <v>0</v>
      </c>
      <c r="F69" s="15">
        <f t="shared" si="32"/>
        <v>0</v>
      </c>
      <c r="G69" s="15">
        <f t="shared" si="32"/>
        <v>100000</v>
      </c>
      <c r="H69" s="15">
        <f t="shared" si="32"/>
        <v>0</v>
      </c>
    </row>
    <row r="70" spans="1:8" s="44" customFormat="1" x14ac:dyDescent="0.25">
      <c r="A70" s="16" t="s">
        <v>67</v>
      </c>
      <c r="B70" s="8" t="s">
        <v>12</v>
      </c>
      <c r="C70" s="15">
        <f t="shared" si="32"/>
        <v>100000</v>
      </c>
      <c r="D70" s="15">
        <f t="shared" si="32"/>
        <v>0</v>
      </c>
      <c r="E70" s="15">
        <f t="shared" si="32"/>
        <v>0</v>
      </c>
      <c r="F70" s="15">
        <f t="shared" si="32"/>
        <v>0</v>
      </c>
      <c r="G70" s="15">
        <f t="shared" si="32"/>
        <v>100000</v>
      </c>
      <c r="H70" s="15">
        <f t="shared" si="32"/>
        <v>0</v>
      </c>
    </row>
    <row r="71" spans="1:8" s="44" customFormat="1" x14ac:dyDescent="0.25">
      <c r="A71" s="17" t="s">
        <v>13</v>
      </c>
      <c r="B71" s="18" t="s">
        <v>14</v>
      </c>
      <c r="C71" s="15">
        <f>'[1]9.ведомства'!G229</f>
        <v>100000</v>
      </c>
      <c r="D71" s="15">
        <f>'[1]9.ведомства'!H229</f>
        <v>0</v>
      </c>
      <c r="E71" s="15">
        <f>'[1]9.ведомства'!I229</f>
        <v>0</v>
      </c>
      <c r="F71" s="15">
        <f>'[1]9.ведомства'!J229</f>
        <v>0</v>
      </c>
      <c r="G71" s="15">
        <f>'[1]9.ведомства'!K229</f>
        <v>100000</v>
      </c>
      <c r="H71" s="15">
        <f>'[1]9.ведомства'!L229</f>
        <v>0</v>
      </c>
    </row>
    <row r="72" spans="1:8" s="44" customFormat="1" x14ac:dyDescent="0.25">
      <c r="A72" s="63" t="s">
        <v>68</v>
      </c>
      <c r="B72" s="64"/>
      <c r="C72" s="15">
        <f t="shared" ref="C72:H72" si="33">C75+C77+C79+C73</f>
        <v>1291800</v>
      </c>
      <c r="D72" s="15">
        <f t="shared" si="33"/>
        <v>0</v>
      </c>
      <c r="E72" s="15">
        <f t="shared" si="33"/>
        <v>283843.20000000001</v>
      </c>
      <c r="F72" s="15">
        <f t="shared" si="33"/>
        <v>0</v>
      </c>
      <c r="G72" s="15">
        <f t="shared" si="33"/>
        <v>1575643.2</v>
      </c>
      <c r="H72" s="15">
        <f t="shared" si="33"/>
        <v>0</v>
      </c>
    </row>
    <row r="73" spans="1:8" s="44" customFormat="1" ht="25.5" x14ac:dyDescent="0.25">
      <c r="A73" s="17" t="s">
        <v>69</v>
      </c>
      <c r="B73" s="22" t="s">
        <v>70</v>
      </c>
      <c r="C73" s="15">
        <f t="shared" ref="C73:H73" si="34">C74</f>
        <v>613700</v>
      </c>
      <c r="D73" s="15">
        <f t="shared" si="34"/>
        <v>0</v>
      </c>
      <c r="E73" s="15">
        <f t="shared" si="34"/>
        <v>0</v>
      </c>
      <c r="F73" s="15">
        <f t="shared" si="34"/>
        <v>0</v>
      </c>
      <c r="G73" s="15">
        <f t="shared" si="34"/>
        <v>613700</v>
      </c>
      <c r="H73" s="15">
        <f t="shared" si="34"/>
        <v>0</v>
      </c>
    </row>
    <row r="74" spans="1:8" s="44" customFormat="1" x14ac:dyDescent="0.25">
      <c r="A74" s="17" t="s">
        <v>13</v>
      </c>
      <c r="B74" s="18" t="s">
        <v>14</v>
      </c>
      <c r="C74" s="15">
        <f>'[1]9.ведомства'!G345</f>
        <v>613700</v>
      </c>
      <c r="D74" s="15">
        <f>'[1]9.ведомства'!H345</f>
        <v>0</v>
      </c>
      <c r="E74" s="15">
        <f>'[1]9.ведомства'!I345</f>
        <v>0</v>
      </c>
      <c r="F74" s="15">
        <f>'[1]9.ведомства'!J345</f>
        <v>0</v>
      </c>
      <c r="G74" s="15">
        <f>'[1]9.ведомства'!K345</f>
        <v>613700</v>
      </c>
      <c r="H74" s="15">
        <f>'[1]9.ведомства'!L345</f>
        <v>0</v>
      </c>
    </row>
    <row r="75" spans="1:8" s="44" customFormat="1" x14ac:dyDescent="0.25">
      <c r="A75" s="17" t="s">
        <v>71</v>
      </c>
      <c r="B75" s="22" t="s">
        <v>72</v>
      </c>
      <c r="C75" s="15">
        <f t="shared" ref="C75:H75" si="35">C76</f>
        <v>0</v>
      </c>
      <c r="D75" s="15">
        <f t="shared" si="35"/>
        <v>0</v>
      </c>
      <c r="E75" s="15">
        <f t="shared" si="35"/>
        <v>109843.2</v>
      </c>
      <c r="F75" s="15">
        <f t="shared" si="35"/>
        <v>0</v>
      </c>
      <c r="G75" s="15">
        <f t="shared" si="35"/>
        <v>109843.2</v>
      </c>
      <c r="H75" s="15">
        <f t="shared" si="35"/>
        <v>0</v>
      </c>
    </row>
    <row r="76" spans="1:8" s="44" customFormat="1" x14ac:dyDescent="0.25">
      <c r="A76" s="17" t="s">
        <v>32</v>
      </c>
      <c r="B76" s="18" t="s">
        <v>33</v>
      </c>
      <c r="C76" s="15">
        <f>'[1]9.ведомства'!G603</f>
        <v>0</v>
      </c>
      <c r="D76" s="15">
        <f>'[1]9.ведомства'!H603</f>
        <v>0</v>
      </c>
      <c r="E76" s="15">
        <f>'[1]9.ведомства'!I603</f>
        <v>109843.2</v>
      </c>
      <c r="F76" s="15">
        <f>'[1]9.ведомства'!J603</f>
        <v>0</v>
      </c>
      <c r="G76" s="15">
        <f>'[1]9.ведомства'!K603</f>
        <v>109843.2</v>
      </c>
      <c r="H76" s="15">
        <f>'[1]9.ведомства'!L603</f>
        <v>0</v>
      </c>
    </row>
    <row r="77" spans="1:8" s="44" customFormat="1" ht="25.5" x14ac:dyDescent="0.25">
      <c r="A77" s="17" t="s">
        <v>73</v>
      </c>
      <c r="B77" s="22" t="s">
        <v>387</v>
      </c>
      <c r="C77" s="15">
        <f t="shared" ref="C77:H77" si="36">C78</f>
        <v>100400</v>
      </c>
      <c r="D77" s="15">
        <f t="shared" si="36"/>
        <v>0</v>
      </c>
      <c r="E77" s="15">
        <f t="shared" si="36"/>
        <v>174000</v>
      </c>
      <c r="F77" s="15">
        <f t="shared" si="36"/>
        <v>0</v>
      </c>
      <c r="G77" s="15">
        <f t="shared" si="36"/>
        <v>274400</v>
      </c>
      <c r="H77" s="15">
        <f t="shared" si="36"/>
        <v>0</v>
      </c>
    </row>
    <row r="78" spans="1:8" s="44" customFormat="1" ht="24" x14ac:dyDescent="0.25">
      <c r="A78" s="17" t="s">
        <v>15</v>
      </c>
      <c r="B78" s="8" t="s">
        <v>16</v>
      </c>
      <c r="C78" s="15">
        <f>'[1]9.ведомства'!G840</f>
        <v>100400</v>
      </c>
      <c r="D78" s="15">
        <f>'[1]9.ведомства'!H840</f>
        <v>0</v>
      </c>
      <c r="E78" s="15">
        <f>'[1]9.ведомства'!I840</f>
        <v>174000</v>
      </c>
      <c r="F78" s="15">
        <f>'[1]9.ведомства'!J840</f>
        <v>0</v>
      </c>
      <c r="G78" s="15">
        <f>'[1]9.ведомства'!K840</f>
        <v>274400</v>
      </c>
      <c r="H78" s="15">
        <f>'[1]9.ведомства'!L840</f>
        <v>0</v>
      </c>
    </row>
    <row r="79" spans="1:8" s="44" customFormat="1" x14ac:dyDescent="0.25">
      <c r="A79" s="17" t="s">
        <v>74</v>
      </c>
      <c r="B79" s="22" t="s">
        <v>75</v>
      </c>
      <c r="C79" s="15">
        <f t="shared" ref="C79:H79" si="37">C80</f>
        <v>577700</v>
      </c>
      <c r="D79" s="15">
        <f t="shared" si="37"/>
        <v>0</v>
      </c>
      <c r="E79" s="15">
        <f t="shared" si="37"/>
        <v>0</v>
      </c>
      <c r="F79" s="15">
        <f t="shared" si="37"/>
        <v>0</v>
      </c>
      <c r="G79" s="15">
        <f t="shared" si="37"/>
        <v>577700</v>
      </c>
      <c r="H79" s="15">
        <f t="shared" si="37"/>
        <v>0</v>
      </c>
    </row>
    <row r="80" spans="1:8" s="44" customFormat="1" ht="24" x14ac:dyDescent="0.25">
      <c r="A80" s="17" t="s">
        <v>15</v>
      </c>
      <c r="B80" s="8" t="s">
        <v>16</v>
      </c>
      <c r="C80" s="15">
        <f>'[1]9.ведомства'!G842</f>
        <v>577700</v>
      </c>
      <c r="D80" s="15">
        <f>'[1]9.ведомства'!H842</f>
        <v>0</v>
      </c>
      <c r="E80" s="15">
        <f>'[1]9.ведомства'!I842</f>
        <v>0</v>
      </c>
      <c r="F80" s="15">
        <f>'[1]9.ведомства'!J842</f>
        <v>0</v>
      </c>
      <c r="G80" s="15">
        <f>'[1]9.ведомства'!K842</f>
        <v>577700</v>
      </c>
      <c r="H80" s="15">
        <f>'[1]9.ведомства'!L842</f>
        <v>0</v>
      </c>
    </row>
    <row r="81" spans="1:8" s="51" customFormat="1" ht="19.5" customHeight="1" x14ac:dyDescent="0.25">
      <c r="A81" s="54" t="s">
        <v>76</v>
      </c>
      <c r="B81" s="54"/>
      <c r="C81" s="15">
        <f>C82+C99+C125</f>
        <v>52155616.799999997</v>
      </c>
      <c r="D81" s="15">
        <f t="shared" ref="D81:H81" si="38">D82+D99+D125</f>
        <v>2943.58</v>
      </c>
      <c r="E81" s="15">
        <f t="shared" si="38"/>
        <v>97000</v>
      </c>
      <c r="F81" s="15">
        <f t="shared" si="38"/>
        <v>0</v>
      </c>
      <c r="G81" s="15">
        <f t="shared" si="38"/>
        <v>52252616.799999997</v>
      </c>
      <c r="H81" s="15">
        <f t="shared" si="38"/>
        <v>2943.58</v>
      </c>
    </row>
    <row r="82" spans="1:8" s="44" customFormat="1" x14ac:dyDescent="0.25">
      <c r="A82" s="54" t="s">
        <v>77</v>
      </c>
      <c r="B82" s="54"/>
      <c r="C82" s="15">
        <f>C83+C85+C87+C91+C93+C95+C97+C89</f>
        <v>41711095.609999999</v>
      </c>
      <c r="D82" s="15">
        <f t="shared" ref="D82:H82" si="39">D83+D85+D87+D91+D93+D95+D97+D89</f>
        <v>0</v>
      </c>
      <c r="E82" s="15">
        <f t="shared" si="39"/>
        <v>-3000</v>
      </c>
      <c r="F82" s="15">
        <f t="shared" si="39"/>
        <v>0</v>
      </c>
      <c r="G82" s="15">
        <f t="shared" si="39"/>
        <v>41708095.609999999</v>
      </c>
      <c r="H82" s="15">
        <f t="shared" si="39"/>
        <v>0</v>
      </c>
    </row>
    <row r="83" spans="1:8" s="44" customFormat="1" x14ac:dyDescent="0.25">
      <c r="A83" s="16" t="s">
        <v>78</v>
      </c>
      <c r="B83" s="24" t="s">
        <v>79</v>
      </c>
      <c r="C83" s="15">
        <f t="shared" ref="C83:H83" si="40">C84</f>
        <v>9142181.7699999996</v>
      </c>
      <c r="D83" s="15">
        <f t="shared" si="40"/>
        <v>0</v>
      </c>
      <c r="E83" s="15">
        <f t="shared" si="40"/>
        <v>0</v>
      </c>
      <c r="F83" s="15">
        <f t="shared" si="40"/>
        <v>0</v>
      </c>
      <c r="G83" s="15">
        <f t="shared" si="40"/>
        <v>9142181.7699999996</v>
      </c>
      <c r="H83" s="15">
        <f t="shared" si="40"/>
        <v>0</v>
      </c>
    </row>
    <row r="84" spans="1:8" s="44" customFormat="1" x14ac:dyDescent="0.25">
      <c r="A84" s="17" t="s">
        <v>80</v>
      </c>
      <c r="B84" s="8" t="s">
        <v>81</v>
      </c>
      <c r="C84" s="15">
        <f>'[1]9.ведомства'!G1523</f>
        <v>9142181.7699999996</v>
      </c>
      <c r="D84" s="15">
        <f>'[1]9.ведомства'!H1523</f>
        <v>0</v>
      </c>
      <c r="E84" s="15">
        <f>'[1]9.ведомства'!I1523</f>
        <v>0</v>
      </c>
      <c r="F84" s="15">
        <f>'[1]9.ведомства'!J1523</f>
        <v>0</v>
      </c>
      <c r="G84" s="15">
        <f>'[1]9.ведомства'!K1523</f>
        <v>9142181.7699999996</v>
      </c>
      <c r="H84" s="15">
        <f>'[1]9.ведомства'!L1523</f>
        <v>0</v>
      </c>
    </row>
    <row r="85" spans="1:8" s="52" customFormat="1" ht="25.5" x14ac:dyDescent="0.25">
      <c r="A85" s="16" t="s">
        <v>83</v>
      </c>
      <c r="B85" s="22" t="s">
        <v>389</v>
      </c>
      <c r="C85" s="15">
        <f t="shared" ref="C85:H85" si="41">C86</f>
        <v>200000</v>
      </c>
      <c r="D85" s="15">
        <f t="shared" si="41"/>
        <v>0</v>
      </c>
      <c r="E85" s="15">
        <f t="shared" si="41"/>
        <v>0</v>
      </c>
      <c r="F85" s="15">
        <f t="shared" si="41"/>
        <v>0</v>
      </c>
      <c r="G85" s="15">
        <f t="shared" si="41"/>
        <v>200000</v>
      </c>
      <c r="H85" s="15">
        <f t="shared" si="41"/>
        <v>0</v>
      </c>
    </row>
    <row r="86" spans="1:8" s="44" customFormat="1" x14ac:dyDescent="0.25">
      <c r="A86" s="17" t="s">
        <v>80</v>
      </c>
      <c r="B86" s="8" t="s">
        <v>81</v>
      </c>
      <c r="C86" s="15">
        <f>'[1]9.ведомства'!G1542</f>
        <v>200000</v>
      </c>
      <c r="D86" s="15">
        <f>'[1]9.ведомства'!H1542</f>
        <v>0</v>
      </c>
      <c r="E86" s="15">
        <f>'[1]9.ведомства'!I1542</f>
        <v>0</v>
      </c>
      <c r="F86" s="15">
        <f>'[1]9.ведомства'!J1542</f>
        <v>0</v>
      </c>
      <c r="G86" s="15">
        <f>'[1]9.ведомства'!K1542</f>
        <v>200000</v>
      </c>
      <c r="H86" s="15">
        <f>'[1]9.ведомства'!L1542</f>
        <v>0</v>
      </c>
    </row>
    <row r="87" spans="1:8" s="44" customFormat="1" ht="38.25" x14ac:dyDescent="0.25">
      <c r="A87" s="16" t="s">
        <v>84</v>
      </c>
      <c r="B87" s="22" t="s">
        <v>390</v>
      </c>
      <c r="C87" s="15">
        <f t="shared" ref="C87:H87" si="42">C88</f>
        <v>600000</v>
      </c>
      <c r="D87" s="15">
        <f t="shared" si="42"/>
        <v>0</v>
      </c>
      <c r="E87" s="15">
        <f t="shared" si="42"/>
        <v>0</v>
      </c>
      <c r="F87" s="15">
        <f t="shared" si="42"/>
        <v>0</v>
      </c>
      <c r="G87" s="15">
        <f t="shared" si="42"/>
        <v>600000</v>
      </c>
      <c r="H87" s="15">
        <f t="shared" si="42"/>
        <v>0</v>
      </c>
    </row>
    <row r="88" spans="1:8" s="44" customFormat="1" x14ac:dyDescent="0.25">
      <c r="A88" s="17" t="s">
        <v>80</v>
      </c>
      <c r="B88" s="8" t="s">
        <v>81</v>
      </c>
      <c r="C88" s="15">
        <f>'[1]9.ведомства'!G1546</f>
        <v>600000</v>
      </c>
      <c r="D88" s="15">
        <f>'[1]9.ведомства'!H1546</f>
        <v>0</v>
      </c>
      <c r="E88" s="15">
        <f>'[1]9.ведомства'!I1546</f>
        <v>0</v>
      </c>
      <c r="F88" s="15">
        <f>'[1]9.ведомства'!J1546</f>
        <v>0</v>
      </c>
      <c r="G88" s="15">
        <f>'[1]9.ведомства'!K1546</f>
        <v>600000</v>
      </c>
      <c r="H88" s="15">
        <f>'[1]9.ведомства'!L1546</f>
        <v>0</v>
      </c>
    </row>
    <row r="89" spans="1:8" s="44" customFormat="1" ht="25.5" x14ac:dyDescent="0.25">
      <c r="A89" s="16" t="s">
        <v>85</v>
      </c>
      <c r="B89" s="20" t="s">
        <v>391</v>
      </c>
      <c r="C89" s="15">
        <f t="shared" ref="C89:H89" si="43">C90</f>
        <v>0</v>
      </c>
      <c r="D89" s="15">
        <f t="shared" si="43"/>
        <v>0</v>
      </c>
      <c r="E89" s="15">
        <f t="shared" si="43"/>
        <v>100000</v>
      </c>
      <c r="F89" s="15">
        <f t="shared" si="43"/>
        <v>0</v>
      </c>
      <c r="G89" s="15">
        <f t="shared" si="43"/>
        <v>100000</v>
      </c>
      <c r="H89" s="15">
        <f t="shared" si="43"/>
        <v>0</v>
      </c>
    </row>
    <row r="90" spans="1:8" s="44" customFormat="1" x14ac:dyDescent="0.25">
      <c r="A90" s="17" t="s">
        <v>80</v>
      </c>
      <c r="B90" s="8" t="s">
        <v>81</v>
      </c>
      <c r="C90" s="15">
        <f>'[1]9.ведомства'!G1550</f>
        <v>0</v>
      </c>
      <c r="D90" s="15">
        <f>'[1]9.ведомства'!H1550</f>
        <v>0</v>
      </c>
      <c r="E90" s="15">
        <f>'[1]9.ведомства'!I1550</f>
        <v>100000</v>
      </c>
      <c r="F90" s="15">
        <f>'[1]9.ведомства'!J1550</f>
        <v>0</v>
      </c>
      <c r="G90" s="15">
        <f>'[1]9.ведомства'!K1550</f>
        <v>100000</v>
      </c>
      <c r="H90" s="15">
        <f>'[1]9.ведомства'!L1550</f>
        <v>0</v>
      </c>
    </row>
    <row r="91" spans="1:8" s="44" customFormat="1" ht="25.5" x14ac:dyDescent="0.25">
      <c r="A91" s="16" t="s">
        <v>86</v>
      </c>
      <c r="B91" s="22" t="s">
        <v>392</v>
      </c>
      <c r="C91" s="15">
        <f t="shared" ref="C91:H91" si="44">C92</f>
        <v>4590000</v>
      </c>
      <c r="D91" s="15">
        <f t="shared" si="44"/>
        <v>0</v>
      </c>
      <c r="E91" s="15">
        <f t="shared" si="44"/>
        <v>-103000</v>
      </c>
      <c r="F91" s="15">
        <f t="shared" si="44"/>
        <v>0</v>
      </c>
      <c r="G91" s="15">
        <f t="shared" si="44"/>
        <v>4487000</v>
      </c>
      <c r="H91" s="15">
        <f t="shared" si="44"/>
        <v>0</v>
      </c>
    </row>
    <row r="92" spans="1:8" s="44" customFormat="1" x14ac:dyDescent="0.25">
      <c r="A92" s="17" t="s">
        <v>80</v>
      </c>
      <c r="B92" s="8" t="s">
        <v>81</v>
      </c>
      <c r="C92" s="15">
        <f>'[1]9.ведомства'!G1552</f>
        <v>4590000</v>
      </c>
      <c r="D92" s="15">
        <f>'[1]9.ведомства'!H1552</f>
        <v>0</v>
      </c>
      <c r="E92" s="15">
        <f>'[1]9.ведомства'!I1552</f>
        <v>-103000</v>
      </c>
      <c r="F92" s="15">
        <f>'[1]9.ведомства'!J1552</f>
        <v>0</v>
      </c>
      <c r="G92" s="15">
        <f>'[1]9.ведомства'!K1552</f>
        <v>4487000</v>
      </c>
      <c r="H92" s="15">
        <f>'[1]9.ведомства'!L1552</f>
        <v>0</v>
      </c>
    </row>
    <row r="93" spans="1:8" s="44" customFormat="1" ht="25.5" x14ac:dyDescent="0.25">
      <c r="A93" s="16" t="s">
        <v>87</v>
      </c>
      <c r="B93" s="22" t="s">
        <v>88</v>
      </c>
      <c r="C93" s="15">
        <f t="shared" ref="C93:H93" si="45">C94</f>
        <v>2859996.29</v>
      </c>
      <c r="D93" s="15">
        <f t="shared" si="45"/>
        <v>0</v>
      </c>
      <c r="E93" s="15">
        <f t="shared" si="45"/>
        <v>0</v>
      </c>
      <c r="F93" s="15">
        <f t="shared" si="45"/>
        <v>0</v>
      </c>
      <c r="G93" s="15">
        <f t="shared" si="45"/>
        <v>2859996.29</v>
      </c>
      <c r="H93" s="15">
        <f t="shared" si="45"/>
        <v>0</v>
      </c>
    </row>
    <row r="94" spans="1:8" s="44" customFormat="1" x14ac:dyDescent="0.25">
      <c r="A94" s="17" t="s">
        <v>80</v>
      </c>
      <c r="B94" s="8" t="s">
        <v>81</v>
      </c>
      <c r="C94" s="15">
        <f>'[1]9.ведомства'!G1584</f>
        <v>2859996.29</v>
      </c>
      <c r="D94" s="15">
        <f>'[1]9.ведомства'!H1584</f>
        <v>0</v>
      </c>
      <c r="E94" s="15">
        <f>'[1]9.ведомства'!I1584</f>
        <v>0</v>
      </c>
      <c r="F94" s="15">
        <f>'[1]9.ведомства'!J1584</f>
        <v>0</v>
      </c>
      <c r="G94" s="15">
        <f>'[1]9.ведомства'!K1584</f>
        <v>2859996.29</v>
      </c>
      <c r="H94" s="15">
        <f>'[1]9.ведомства'!L1584</f>
        <v>0</v>
      </c>
    </row>
    <row r="95" spans="1:8" s="44" customFormat="1" ht="24" x14ac:dyDescent="0.25">
      <c r="A95" s="16" t="s">
        <v>89</v>
      </c>
      <c r="B95" s="24" t="s">
        <v>82</v>
      </c>
      <c r="C95" s="15">
        <f t="shared" ref="C95:H95" si="46">C96</f>
        <v>690728</v>
      </c>
      <c r="D95" s="15">
        <f t="shared" si="46"/>
        <v>0</v>
      </c>
      <c r="E95" s="15">
        <f t="shared" si="46"/>
        <v>0</v>
      </c>
      <c r="F95" s="15">
        <f t="shared" si="46"/>
        <v>0</v>
      </c>
      <c r="G95" s="15">
        <f t="shared" si="46"/>
        <v>690728</v>
      </c>
      <c r="H95" s="15">
        <f t="shared" si="46"/>
        <v>0</v>
      </c>
    </row>
    <row r="96" spans="1:8" s="44" customFormat="1" x14ac:dyDescent="0.25">
      <c r="A96" s="17" t="s">
        <v>80</v>
      </c>
      <c r="B96" s="8" t="s">
        <v>81</v>
      </c>
      <c r="C96" s="15">
        <f>'[1]9.ведомства'!G1587+'[1]9.ведомства'!G1557</f>
        <v>690728</v>
      </c>
      <c r="D96" s="15">
        <f>'[1]9.ведомства'!H1587+'[1]9.ведомства'!H1557</f>
        <v>0</v>
      </c>
      <c r="E96" s="15">
        <f>'[1]9.ведомства'!I1587+'[1]9.ведомства'!I1557</f>
        <v>0</v>
      </c>
      <c r="F96" s="15">
        <f>'[1]9.ведомства'!J1587+'[1]9.ведомства'!J1557</f>
        <v>0</v>
      </c>
      <c r="G96" s="15">
        <f>'[1]9.ведомства'!K1587+'[1]9.ведомства'!K1557</f>
        <v>690728</v>
      </c>
      <c r="H96" s="15">
        <f>'[1]9.ведомства'!L1587+'[1]9.ведомства'!L1557</f>
        <v>0</v>
      </c>
    </row>
    <row r="97" spans="1:8" s="44" customFormat="1" ht="25.5" x14ac:dyDescent="0.25">
      <c r="A97" s="16" t="s">
        <v>91</v>
      </c>
      <c r="B97" s="20" t="s">
        <v>92</v>
      </c>
      <c r="C97" s="15">
        <f t="shared" ref="C97:H97" si="47">C98</f>
        <v>23628189.550000001</v>
      </c>
      <c r="D97" s="15">
        <f t="shared" si="47"/>
        <v>0</v>
      </c>
      <c r="E97" s="15">
        <f t="shared" si="47"/>
        <v>0</v>
      </c>
      <c r="F97" s="15">
        <f t="shared" si="47"/>
        <v>0</v>
      </c>
      <c r="G97" s="15">
        <f t="shared" si="47"/>
        <v>23628189.550000001</v>
      </c>
      <c r="H97" s="15">
        <f t="shared" si="47"/>
        <v>0</v>
      </c>
    </row>
    <row r="98" spans="1:8" s="44" customFormat="1" x14ac:dyDescent="0.25">
      <c r="A98" s="17" t="s">
        <v>80</v>
      </c>
      <c r="B98" s="8" t="s">
        <v>81</v>
      </c>
      <c r="C98" s="15">
        <f>'[1]9.ведомства'!G1558+'[1]9.ведомства'!G1591</f>
        <v>23628189.550000001</v>
      </c>
      <c r="D98" s="15">
        <f>'[1]9.ведомства'!H1558+'[1]9.ведомства'!H1591</f>
        <v>0</v>
      </c>
      <c r="E98" s="15">
        <f>'[1]9.ведомства'!I1558+'[1]9.ведомства'!I1591</f>
        <v>0</v>
      </c>
      <c r="F98" s="15">
        <f>'[1]9.ведомства'!J1558+'[1]9.ведомства'!J1591</f>
        <v>0</v>
      </c>
      <c r="G98" s="15">
        <f>'[1]9.ведомства'!K1558+'[1]9.ведомства'!K1591</f>
        <v>23628189.550000001</v>
      </c>
      <c r="H98" s="15">
        <f>'[1]9.ведомства'!L1558+'[1]9.ведомства'!L1591</f>
        <v>0</v>
      </c>
    </row>
    <row r="99" spans="1:8" s="44" customFormat="1" x14ac:dyDescent="0.25">
      <c r="A99" s="54" t="s">
        <v>94</v>
      </c>
      <c r="B99" s="54"/>
      <c r="C99" s="15">
        <f t="shared" ref="C99:H99" si="48">C100+C109+C113+C117+C122+C115</f>
        <v>4364319.1400000006</v>
      </c>
      <c r="D99" s="15">
        <f t="shared" si="48"/>
        <v>2943.58</v>
      </c>
      <c r="E99" s="15">
        <f t="shared" si="48"/>
        <v>100000</v>
      </c>
      <c r="F99" s="15">
        <f t="shared" si="48"/>
        <v>0</v>
      </c>
      <c r="G99" s="15">
        <f t="shared" si="48"/>
        <v>4464319.1400000006</v>
      </c>
      <c r="H99" s="15">
        <f t="shared" si="48"/>
        <v>2943.58</v>
      </c>
    </row>
    <row r="100" spans="1:8" s="44" customFormat="1" ht="24" x14ac:dyDescent="0.25">
      <c r="A100" s="16" t="s">
        <v>95</v>
      </c>
      <c r="B100" s="8" t="s">
        <v>96</v>
      </c>
      <c r="C100" s="15">
        <f t="shared" ref="C100:H100" si="49">SUM(C101:C108)</f>
        <v>2578207</v>
      </c>
      <c r="D100" s="15">
        <f t="shared" si="49"/>
        <v>0</v>
      </c>
      <c r="E100" s="15">
        <f t="shared" si="49"/>
        <v>100000</v>
      </c>
      <c r="F100" s="15">
        <f t="shared" si="49"/>
        <v>0</v>
      </c>
      <c r="G100" s="15">
        <f t="shared" si="49"/>
        <v>2678207</v>
      </c>
      <c r="H100" s="15">
        <f t="shared" si="49"/>
        <v>0</v>
      </c>
    </row>
    <row r="101" spans="1:8" s="44" customFormat="1" x14ac:dyDescent="0.25">
      <c r="A101" s="17" t="s">
        <v>13</v>
      </c>
      <c r="B101" s="18" t="s">
        <v>14</v>
      </c>
      <c r="C101" s="15">
        <f>'[1]9.ведомства'!G68</f>
        <v>617410</v>
      </c>
      <c r="D101" s="15">
        <f>'[1]9.ведомства'!H68</f>
        <v>0</v>
      </c>
      <c r="E101" s="15">
        <f>'[1]9.ведомства'!I68</f>
        <v>0</v>
      </c>
      <c r="F101" s="15">
        <f>'[1]9.ведомства'!J68</f>
        <v>0</v>
      </c>
      <c r="G101" s="15">
        <f>'[1]9.ведомства'!K68</f>
        <v>617410</v>
      </c>
      <c r="H101" s="15">
        <f>'[1]9.ведомства'!L68</f>
        <v>0</v>
      </c>
    </row>
    <row r="102" spans="1:8" s="44" customFormat="1" x14ac:dyDescent="0.25">
      <c r="A102" s="17" t="s">
        <v>30</v>
      </c>
      <c r="B102" s="18" t="s">
        <v>31</v>
      </c>
      <c r="C102" s="15">
        <f>'[1]9.ведомства'!G433</f>
        <v>413000</v>
      </c>
      <c r="D102" s="15">
        <f>'[1]9.ведомства'!H433</f>
        <v>0</v>
      </c>
      <c r="E102" s="15">
        <f>'[1]9.ведомства'!I433</f>
        <v>0</v>
      </c>
      <c r="F102" s="15">
        <f>'[1]9.ведомства'!J433</f>
        <v>0</v>
      </c>
      <c r="G102" s="15">
        <f>'[1]9.ведомства'!K433</f>
        <v>413000</v>
      </c>
      <c r="H102" s="15">
        <f>'[1]9.ведомства'!L433</f>
        <v>0</v>
      </c>
    </row>
    <row r="103" spans="1:8" s="44" customFormat="1" x14ac:dyDescent="0.25">
      <c r="A103" s="17" t="s">
        <v>32</v>
      </c>
      <c r="B103" s="18" t="s">
        <v>33</v>
      </c>
      <c r="C103" s="15">
        <f>'[1]9.ведомства'!G504</f>
        <v>190000</v>
      </c>
      <c r="D103" s="15">
        <f>'[1]9.ведомства'!H504</f>
        <v>0</v>
      </c>
      <c r="E103" s="15">
        <f>'[1]9.ведомства'!I504</f>
        <v>100000</v>
      </c>
      <c r="F103" s="15">
        <f>'[1]9.ведомства'!J504</f>
        <v>0</v>
      </c>
      <c r="G103" s="15">
        <f>'[1]9.ведомства'!K504</f>
        <v>290000</v>
      </c>
      <c r="H103" s="15">
        <f>'[1]9.ведомства'!L504</f>
        <v>0</v>
      </c>
    </row>
    <row r="104" spans="1:8" s="44" customFormat="1" ht="24" x14ac:dyDescent="0.25">
      <c r="A104" s="17" t="s">
        <v>15</v>
      </c>
      <c r="B104" s="8" t="s">
        <v>16</v>
      </c>
      <c r="C104" s="15">
        <f>'[1]9.ведомства'!G779</f>
        <v>56000</v>
      </c>
      <c r="D104" s="15">
        <f>'[1]9.ведомства'!H779</f>
        <v>0</v>
      </c>
      <c r="E104" s="15">
        <f>'[1]9.ведомства'!I779</f>
        <v>0</v>
      </c>
      <c r="F104" s="15">
        <f>'[1]9.ведомства'!J779</f>
        <v>0</v>
      </c>
      <c r="G104" s="15">
        <f>'[1]9.ведомства'!K779</f>
        <v>56000</v>
      </c>
      <c r="H104" s="15">
        <f>'[1]9.ведомства'!L779</f>
        <v>0</v>
      </c>
    </row>
    <row r="105" spans="1:8" s="44" customFormat="1" x14ac:dyDescent="0.25">
      <c r="A105" s="17" t="s">
        <v>21</v>
      </c>
      <c r="B105" s="8" t="s">
        <v>22</v>
      </c>
      <c r="C105" s="15">
        <f>'[1]9.ведомства'!G1052</f>
        <v>286900</v>
      </c>
      <c r="D105" s="15">
        <f>'[1]9.ведомства'!H1052</f>
        <v>0</v>
      </c>
      <c r="E105" s="15">
        <f>'[1]9.ведомства'!I1052</f>
        <v>0</v>
      </c>
      <c r="F105" s="15">
        <f>'[1]9.ведомства'!J1052</f>
        <v>0</v>
      </c>
      <c r="G105" s="15">
        <f>'[1]9.ведомства'!K1052</f>
        <v>286900</v>
      </c>
      <c r="H105" s="15">
        <f>'[1]9.ведомства'!L1052</f>
        <v>0</v>
      </c>
    </row>
    <row r="106" spans="1:8" s="44" customFormat="1" x14ac:dyDescent="0.25">
      <c r="A106" s="17" t="s">
        <v>97</v>
      </c>
      <c r="B106" s="18" t="s">
        <v>98</v>
      </c>
      <c r="C106" s="15">
        <f>'[1]9.ведомства'!G1452</f>
        <v>240000</v>
      </c>
      <c r="D106" s="15">
        <f>'[1]9.ведомства'!H1452</f>
        <v>0</v>
      </c>
      <c r="E106" s="15">
        <f>'[1]9.ведомства'!I1452</f>
        <v>0</v>
      </c>
      <c r="F106" s="15">
        <f>'[1]9.ведомства'!J1452</f>
        <v>0</v>
      </c>
      <c r="G106" s="15">
        <f>'[1]9.ведомства'!K1452</f>
        <v>240000</v>
      </c>
      <c r="H106" s="15">
        <f>'[1]9.ведомства'!L1452</f>
        <v>0</v>
      </c>
    </row>
    <row r="107" spans="1:8" s="44" customFormat="1" x14ac:dyDescent="0.25">
      <c r="A107" s="17" t="s">
        <v>99</v>
      </c>
      <c r="B107" s="18" t="s">
        <v>100</v>
      </c>
      <c r="C107" s="15">
        <f>'[1]9.ведомства'!G1504</f>
        <v>129654</v>
      </c>
      <c r="D107" s="15">
        <f>'[1]9.ведомства'!H1504</f>
        <v>0</v>
      </c>
      <c r="E107" s="15">
        <f>'[1]9.ведомства'!I1504</f>
        <v>0</v>
      </c>
      <c r="F107" s="15">
        <f>'[1]9.ведомства'!J1504</f>
        <v>0</v>
      </c>
      <c r="G107" s="15">
        <f>'[1]9.ведомства'!K1504</f>
        <v>129654</v>
      </c>
      <c r="H107" s="15">
        <f>'[1]9.ведомства'!L1504</f>
        <v>0</v>
      </c>
    </row>
    <row r="108" spans="1:8" s="44" customFormat="1" x14ac:dyDescent="0.25">
      <c r="A108" s="17" t="s">
        <v>80</v>
      </c>
      <c r="B108" s="8" t="s">
        <v>81</v>
      </c>
      <c r="C108" s="15">
        <f>'[1]9.ведомства'!G1565</f>
        <v>645243</v>
      </c>
      <c r="D108" s="15">
        <f>'[1]9.ведомства'!H1565</f>
        <v>0</v>
      </c>
      <c r="E108" s="15">
        <f>'[1]9.ведомства'!I1565</f>
        <v>0</v>
      </c>
      <c r="F108" s="15">
        <f>'[1]9.ведомства'!J1565</f>
        <v>0</v>
      </c>
      <c r="G108" s="15">
        <f>'[1]9.ведомства'!K1565</f>
        <v>645243</v>
      </c>
      <c r="H108" s="15">
        <f>'[1]9.ведомства'!L1565</f>
        <v>0</v>
      </c>
    </row>
    <row r="109" spans="1:8" s="44" customFormat="1" ht="24" x14ac:dyDescent="0.25">
      <c r="A109" s="16" t="s">
        <v>101</v>
      </c>
      <c r="B109" s="8" t="s">
        <v>96</v>
      </c>
      <c r="C109" s="15">
        <f t="shared" ref="C109:H109" si="50">SUM(C110:C112)</f>
        <v>302991.14</v>
      </c>
      <c r="D109" s="15">
        <f t="shared" si="50"/>
        <v>0</v>
      </c>
      <c r="E109" s="15">
        <f t="shared" si="50"/>
        <v>0</v>
      </c>
      <c r="F109" s="15">
        <f t="shared" si="50"/>
        <v>0</v>
      </c>
      <c r="G109" s="15">
        <f t="shared" si="50"/>
        <v>302991.14</v>
      </c>
      <c r="H109" s="15">
        <f t="shared" si="50"/>
        <v>0</v>
      </c>
    </row>
    <row r="110" spans="1:8" s="44" customFormat="1" x14ac:dyDescent="0.25">
      <c r="A110" s="17" t="s">
        <v>13</v>
      </c>
      <c r="B110" s="18" t="s">
        <v>14</v>
      </c>
      <c r="C110" s="15">
        <f>'[1]9.ведомства'!G71</f>
        <v>259090</v>
      </c>
      <c r="D110" s="15">
        <f>'[1]9.ведомства'!H71</f>
        <v>0</v>
      </c>
      <c r="E110" s="15">
        <f>'[1]9.ведомства'!I71</f>
        <v>0</v>
      </c>
      <c r="F110" s="15">
        <f>'[1]9.ведомства'!J71</f>
        <v>0</v>
      </c>
      <c r="G110" s="15">
        <f>'[1]9.ведомства'!K71</f>
        <v>259090</v>
      </c>
      <c r="H110" s="15">
        <f>'[1]9.ведомства'!L71</f>
        <v>0</v>
      </c>
    </row>
    <row r="111" spans="1:8" s="44" customFormat="1" x14ac:dyDescent="0.25">
      <c r="A111" s="17" t="s">
        <v>30</v>
      </c>
      <c r="B111" s="18" t="s">
        <v>31</v>
      </c>
      <c r="C111" s="15">
        <f>'[1]9.ведомства'!G436</f>
        <v>29500</v>
      </c>
      <c r="D111" s="15">
        <f>'[1]9.ведомства'!H436</f>
        <v>0</v>
      </c>
      <c r="E111" s="15">
        <f>'[1]9.ведомства'!I436</f>
        <v>0</v>
      </c>
      <c r="F111" s="15">
        <f>'[1]9.ведомства'!J436</f>
        <v>0</v>
      </c>
      <c r="G111" s="15">
        <f>'[1]9.ведомства'!K436</f>
        <v>29500</v>
      </c>
      <c r="H111" s="15">
        <f>'[1]9.ведомства'!L436</f>
        <v>0</v>
      </c>
    </row>
    <row r="112" spans="1:8" s="44" customFormat="1" x14ac:dyDescent="0.25">
      <c r="A112" s="17" t="s">
        <v>21</v>
      </c>
      <c r="B112" s="8" t="s">
        <v>22</v>
      </c>
      <c r="C112" s="15">
        <f>'[1]9.ведомства'!G1054</f>
        <v>14401.14</v>
      </c>
      <c r="D112" s="15">
        <f>'[1]9.ведомства'!H1054</f>
        <v>0</v>
      </c>
      <c r="E112" s="15">
        <f>'[1]9.ведомства'!I1054</f>
        <v>0</v>
      </c>
      <c r="F112" s="15">
        <f>'[1]9.ведомства'!J1054</f>
        <v>0</v>
      </c>
      <c r="G112" s="15">
        <f>'[1]9.ведомства'!K1054</f>
        <v>14401.14</v>
      </c>
      <c r="H112" s="15">
        <f>'[1]9.ведомства'!L1054</f>
        <v>0</v>
      </c>
    </row>
    <row r="113" spans="1:8" s="44" customFormat="1" ht="25.5" x14ac:dyDescent="0.25">
      <c r="A113" s="16" t="s">
        <v>102</v>
      </c>
      <c r="B113" s="20" t="s">
        <v>103</v>
      </c>
      <c r="C113" s="15">
        <f t="shared" ref="C113:H113" si="51">C114</f>
        <v>2943.58</v>
      </c>
      <c r="D113" s="15">
        <f t="shared" si="51"/>
        <v>2943.58</v>
      </c>
      <c r="E113" s="15">
        <f t="shared" si="51"/>
        <v>0</v>
      </c>
      <c r="F113" s="15">
        <f t="shared" si="51"/>
        <v>0</v>
      </c>
      <c r="G113" s="15">
        <f t="shared" si="51"/>
        <v>2943.58</v>
      </c>
      <c r="H113" s="15">
        <f t="shared" si="51"/>
        <v>2943.58</v>
      </c>
    </row>
    <row r="114" spans="1:8" s="44" customFormat="1" x14ac:dyDescent="0.25">
      <c r="A114" s="17" t="s">
        <v>13</v>
      </c>
      <c r="B114" s="18" t="s">
        <v>14</v>
      </c>
      <c r="C114" s="15">
        <f>'[1]9.ведомства'!G184</f>
        <v>2943.58</v>
      </c>
      <c r="D114" s="15">
        <f>'[1]9.ведомства'!H184</f>
        <v>2943.58</v>
      </c>
      <c r="E114" s="15">
        <f>'[1]9.ведомства'!I184</f>
        <v>0</v>
      </c>
      <c r="F114" s="15">
        <f>'[1]9.ведомства'!J184</f>
        <v>0</v>
      </c>
      <c r="G114" s="15">
        <f>'[1]9.ведомства'!K184</f>
        <v>2943.58</v>
      </c>
      <c r="H114" s="15">
        <f>'[1]9.ведомства'!L184</f>
        <v>2943.58</v>
      </c>
    </row>
    <row r="115" spans="1:8" s="44" customFormat="1" ht="25.5" x14ac:dyDescent="0.25">
      <c r="A115" s="8" t="s">
        <v>104</v>
      </c>
      <c r="B115" s="20" t="s">
        <v>105</v>
      </c>
      <c r="C115" s="15">
        <f t="shared" ref="C115:H115" si="52">C116</f>
        <v>1677.42</v>
      </c>
      <c r="D115" s="15">
        <f t="shared" si="52"/>
        <v>0</v>
      </c>
      <c r="E115" s="15">
        <f t="shared" si="52"/>
        <v>0</v>
      </c>
      <c r="F115" s="15">
        <f t="shared" si="52"/>
        <v>0</v>
      </c>
      <c r="G115" s="15">
        <f t="shared" si="52"/>
        <v>1677.42</v>
      </c>
      <c r="H115" s="15">
        <f t="shared" si="52"/>
        <v>0</v>
      </c>
    </row>
    <row r="116" spans="1:8" s="44" customFormat="1" x14ac:dyDescent="0.25">
      <c r="A116" s="17" t="s">
        <v>13</v>
      </c>
      <c r="B116" s="18" t="s">
        <v>14</v>
      </c>
      <c r="C116" s="15">
        <f>'[1]9.ведомства'!G186</f>
        <v>1677.42</v>
      </c>
      <c r="D116" s="15">
        <f>'[1]9.ведомства'!H186</f>
        <v>0</v>
      </c>
      <c r="E116" s="15">
        <f>'[1]9.ведомства'!I186</f>
        <v>0</v>
      </c>
      <c r="F116" s="15">
        <f>'[1]9.ведомства'!J186</f>
        <v>0</v>
      </c>
      <c r="G116" s="15">
        <f>'[1]9.ведомства'!K186</f>
        <v>1677.42</v>
      </c>
      <c r="H116" s="15">
        <f>'[1]9.ведомства'!L186</f>
        <v>0</v>
      </c>
    </row>
    <row r="117" spans="1:8" s="44" customFormat="1" ht="24" x14ac:dyDescent="0.25">
      <c r="A117" s="16" t="s">
        <v>106</v>
      </c>
      <c r="B117" s="8" t="s">
        <v>96</v>
      </c>
      <c r="C117" s="15">
        <f t="shared" ref="C117:H117" si="53">SUM(C118:C121)</f>
        <v>274000</v>
      </c>
      <c r="D117" s="15">
        <f t="shared" si="53"/>
        <v>0</v>
      </c>
      <c r="E117" s="15">
        <f t="shared" si="53"/>
        <v>0</v>
      </c>
      <c r="F117" s="15">
        <f t="shared" si="53"/>
        <v>0</v>
      </c>
      <c r="G117" s="15">
        <f t="shared" si="53"/>
        <v>274000</v>
      </c>
      <c r="H117" s="15">
        <f t="shared" si="53"/>
        <v>0</v>
      </c>
    </row>
    <row r="118" spans="1:8" s="44" customFormat="1" x14ac:dyDescent="0.25">
      <c r="A118" s="17" t="s">
        <v>13</v>
      </c>
      <c r="B118" s="18" t="s">
        <v>14</v>
      </c>
      <c r="C118" s="15">
        <f>'[1]9.ведомства'!G74</f>
        <v>130000</v>
      </c>
      <c r="D118" s="15">
        <f>'[1]9.ведомства'!H74</f>
        <v>0</v>
      </c>
      <c r="E118" s="15">
        <f>'[1]9.ведомства'!I74</f>
        <v>0</v>
      </c>
      <c r="F118" s="15">
        <f>'[1]9.ведомства'!J74</f>
        <v>0</v>
      </c>
      <c r="G118" s="15">
        <f>'[1]9.ведомства'!K74</f>
        <v>130000</v>
      </c>
      <c r="H118" s="15">
        <f>'[1]9.ведомства'!L74</f>
        <v>0</v>
      </c>
    </row>
    <row r="119" spans="1:8" s="44" customFormat="1" x14ac:dyDescent="0.25">
      <c r="A119" s="17" t="s">
        <v>30</v>
      </c>
      <c r="B119" s="18" t="s">
        <v>31</v>
      </c>
      <c r="C119" s="15">
        <f>'[1]9.ведомства'!G439</f>
        <v>42000</v>
      </c>
      <c r="D119" s="15">
        <f>'[1]9.ведомства'!H439</f>
        <v>0</v>
      </c>
      <c r="E119" s="15">
        <f>'[1]9.ведомства'!I439</f>
        <v>0</v>
      </c>
      <c r="F119" s="15">
        <f>'[1]9.ведомства'!J439</f>
        <v>0</v>
      </c>
      <c r="G119" s="15">
        <f>'[1]9.ведомства'!K439</f>
        <v>42000</v>
      </c>
      <c r="H119" s="15">
        <f>'[1]9.ведомства'!L439</f>
        <v>0</v>
      </c>
    </row>
    <row r="120" spans="1:8" s="44" customFormat="1" x14ac:dyDescent="0.25">
      <c r="A120" s="17" t="s">
        <v>107</v>
      </c>
      <c r="B120" s="18" t="s">
        <v>98</v>
      </c>
      <c r="C120" s="15">
        <f>'[1]9.ведомства'!G1457</f>
        <v>72000</v>
      </c>
      <c r="D120" s="15">
        <f>'[1]9.ведомства'!H1457</f>
        <v>0</v>
      </c>
      <c r="E120" s="15">
        <f>'[1]9.ведомства'!I1457</f>
        <v>0</v>
      </c>
      <c r="F120" s="15">
        <f>'[1]9.ведомства'!J1457</f>
        <v>0</v>
      </c>
      <c r="G120" s="15">
        <f>'[1]9.ведомства'!K1457</f>
        <v>72000</v>
      </c>
      <c r="H120" s="15">
        <f>'[1]9.ведомства'!L1457</f>
        <v>0</v>
      </c>
    </row>
    <row r="121" spans="1:8" s="44" customFormat="1" x14ac:dyDescent="0.25">
      <c r="A121" s="17" t="s">
        <v>80</v>
      </c>
      <c r="B121" s="8" t="s">
        <v>81</v>
      </c>
      <c r="C121" s="15">
        <f>'[1]9.ведомства'!G1567</f>
        <v>30000</v>
      </c>
      <c r="D121" s="15">
        <f>'[1]9.ведомства'!H1567</f>
        <v>0</v>
      </c>
      <c r="E121" s="15">
        <f>'[1]9.ведомства'!I1567</f>
        <v>0</v>
      </c>
      <c r="F121" s="15">
        <f>'[1]9.ведомства'!J1567</f>
        <v>0</v>
      </c>
      <c r="G121" s="15">
        <f>'[1]9.ведомства'!K1567</f>
        <v>30000</v>
      </c>
      <c r="H121" s="15">
        <f>'[1]9.ведомства'!L1567</f>
        <v>0</v>
      </c>
    </row>
    <row r="122" spans="1:8" s="44" customFormat="1" ht="24" x14ac:dyDescent="0.25">
      <c r="A122" s="16" t="s">
        <v>108</v>
      </c>
      <c r="B122" s="8" t="s">
        <v>96</v>
      </c>
      <c r="C122" s="15">
        <f t="shared" ref="C122:H122" si="54">SUM(C123:C124)</f>
        <v>1204500</v>
      </c>
      <c r="D122" s="15">
        <f t="shared" si="54"/>
        <v>0</v>
      </c>
      <c r="E122" s="15">
        <f t="shared" si="54"/>
        <v>0</v>
      </c>
      <c r="F122" s="15">
        <f t="shared" si="54"/>
        <v>0</v>
      </c>
      <c r="G122" s="15">
        <f t="shared" si="54"/>
        <v>1204500</v>
      </c>
      <c r="H122" s="15">
        <f t="shared" si="54"/>
        <v>0</v>
      </c>
    </row>
    <row r="123" spans="1:8" s="44" customFormat="1" x14ac:dyDescent="0.25">
      <c r="A123" s="17" t="s">
        <v>13</v>
      </c>
      <c r="B123" s="18" t="s">
        <v>14</v>
      </c>
      <c r="C123" s="15">
        <f>'[1]9.ведомства'!G77</f>
        <v>854100</v>
      </c>
      <c r="D123" s="15">
        <f>'[1]9.ведомства'!H77</f>
        <v>0</v>
      </c>
      <c r="E123" s="15">
        <f>'[1]9.ведомства'!I77</f>
        <v>0</v>
      </c>
      <c r="F123" s="15">
        <f>'[1]9.ведомства'!J77</f>
        <v>0</v>
      </c>
      <c r="G123" s="15">
        <f>'[1]9.ведомства'!K77</f>
        <v>854100</v>
      </c>
      <c r="H123" s="15">
        <f>'[1]9.ведомства'!L77</f>
        <v>0</v>
      </c>
    </row>
    <row r="124" spans="1:8" s="44" customFormat="1" x14ac:dyDescent="0.25">
      <c r="A124" s="17" t="s">
        <v>30</v>
      </c>
      <c r="B124" s="18" t="s">
        <v>31</v>
      </c>
      <c r="C124" s="15">
        <f>'[1]9.ведомства'!G442</f>
        <v>350400</v>
      </c>
      <c r="D124" s="15">
        <f>'[1]9.ведомства'!H442</f>
        <v>0</v>
      </c>
      <c r="E124" s="15">
        <f>'[1]9.ведомства'!I442</f>
        <v>0</v>
      </c>
      <c r="F124" s="15">
        <f>'[1]9.ведомства'!J442</f>
        <v>0</v>
      </c>
      <c r="G124" s="15">
        <f>'[1]9.ведомства'!K442</f>
        <v>350400</v>
      </c>
      <c r="H124" s="15">
        <f>'[1]9.ведомства'!L442</f>
        <v>0</v>
      </c>
    </row>
    <row r="125" spans="1:8" s="44" customFormat="1" ht="21" customHeight="1" x14ac:dyDescent="0.25">
      <c r="A125" s="54" t="s">
        <v>109</v>
      </c>
      <c r="B125" s="54"/>
      <c r="C125" s="15">
        <f>+C126+C135+C137+C145</f>
        <v>6080202.0499999998</v>
      </c>
      <c r="D125" s="15">
        <f t="shared" ref="D125:H125" si="55">+D126+D135+D137+D145</f>
        <v>0</v>
      </c>
      <c r="E125" s="15">
        <f t="shared" si="55"/>
        <v>0</v>
      </c>
      <c r="F125" s="15">
        <f t="shared" si="55"/>
        <v>0</v>
      </c>
      <c r="G125" s="15">
        <f t="shared" si="55"/>
        <v>6080202.0499999998</v>
      </c>
      <c r="H125" s="15">
        <f t="shared" si="55"/>
        <v>0</v>
      </c>
    </row>
    <row r="126" spans="1:8" s="44" customFormat="1" x14ac:dyDescent="0.25">
      <c r="A126" s="16" t="s">
        <v>110</v>
      </c>
      <c r="B126" s="24" t="s">
        <v>111</v>
      </c>
      <c r="C126" s="15">
        <f t="shared" ref="C126:H126" si="56">SUM(C127:C134)</f>
        <v>1423532.8399999999</v>
      </c>
      <c r="D126" s="15">
        <f t="shared" si="56"/>
        <v>0</v>
      </c>
      <c r="E126" s="15">
        <f t="shared" si="56"/>
        <v>0</v>
      </c>
      <c r="F126" s="15">
        <f t="shared" si="56"/>
        <v>0</v>
      </c>
      <c r="G126" s="15">
        <f t="shared" si="56"/>
        <v>1423532.8399999999</v>
      </c>
      <c r="H126" s="15">
        <f t="shared" si="56"/>
        <v>0</v>
      </c>
    </row>
    <row r="127" spans="1:8" s="44" customFormat="1" x14ac:dyDescent="0.25">
      <c r="A127" s="17" t="s">
        <v>13</v>
      </c>
      <c r="B127" s="8" t="s">
        <v>14</v>
      </c>
      <c r="C127" s="15">
        <f>'[1]9.ведомства'!G27</f>
        <v>370000</v>
      </c>
      <c r="D127" s="15">
        <f>'[1]9.ведомства'!H27</f>
        <v>0</v>
      </c>
      <c r="E127" s="15">
        <f>'[1]9.ведомства'!I27</f>
        <v>0</v>
      </c>
      <c r="F127" s="15">
        <f>'[1]9.ведомства'!J27</f>
        <v>0</v>
      </c>
      <c r="G127" s="15">
        <f>'[1]9.ведомства'!K27</f>
        <v>370000</v>
      </c>
      <c r="H127" s="15">
        <f>'[1]9.ведомства'!L27</f>
        <v>0</v>
      </c>
    </row>
    <row r="128" spans="1:8" s="44" customFormat="1" x14ac:dyDescent="0.25">
      <c r="A128" s="17" t="s">
        <v>30</v>
      </c>
      <c r="B128" s="8" t="s">
        <v>31</v>
      </c>
      <c r="C128" s="15">
        <f>'[1]9.ведомства'!G400</f>
        <v>553000</v>
      </c>
      <c r="D128" s="15">
        <f>'[1]9.ведомства'!H400</f>
        <v>0</v>
      </c>
      <c r="E128" s="15">
        <f>'[1]9.ведомства'!I400</f>
        <v>0</v>
      </c>
      <c r="F128" s="15">
        <f>'[1]9.ведомства'!J400</f>
        <v>0</v>
      </c>
      <c r="G128" s="15">
        <f>'[1]9.ведомства'!K400</f>
        <v>553000</v>
      </c>
      <c r="H128" s="15">
        <f>'[1]9.ведомства'!L400</f>
        <v>0</v>
      </c>
    </row>
    <row r="129" spans="1:8" s="44" customFormat="1" x14ac:dyDescent="0.25">
      <c r="A129" s="17" t="s">
        <v>32</v>
      </c>
      <c r="B129" s="18" t="s">
        <v>33</v>
      </c>
      <c r="C129" s="15">
        <f>'[1]9.ведомства'!G482</f>
        <v>50000</v>
      </c>
      <c r="D129" s="15">
        <f>'[1]9.ведомства'!H482</f>
        <v>0</v>
      </c>
      <c r="E129" s="15">
        <f>'[1]9.ведомства'!I482</f>
        <v>0</v>
      </c>
      <c r="F129" s="15">
        <f>'[1]9.ведомства'!J482</f>
        <v>0</v>
      </c>
      <c r="G129" s="15">
        <f>'[1]9.ведомства'!K482</f>
        <v>50000</v>
      </c>
      <c r="H129" s="15">
        <f>'[1]9.ведомства'!L482</f>
        <v>0</v>
      </c>
    </row>
    <row r="130" spans="1:8" s="44" customFormat="1" ht="24" x14ac:dyDescent="0.25">
      <c r="A130" s="17" t="s">
        <v>15</v>
      </c>
      <c r="B130" s="8" t="s">
        <v>16</v>
      </c>
      <c r="C130" s="15">
        <f>'[1]9.ведомства'!G755</f>
        <v>71832.84</v>
      </c>
      <c r="D130" s="15">
        <f>'[1]9.ведомства'!H755</f>
        <v>0</v>
      </c>
      <c r="E130" s="15">
        <f>'[1]9.ведомства'!I755</f>
        <v>0</v>
      </c>
      <c r="F130" s="15">
        <f>'[1]9.ведомства'!J755</f>
        <v>0</v>
      </c>
      <c r="G130" s="15">
        <f>'[1]9.ведомства'!K755</f>
        <v>71832.84</v>
      </c>
      <c r="H130" s="15">
        <f>'[1]9.ведомства'!L755</f>
        <v>0</v>
      </c>
    </row>
    <row r="131" spans="1:8" s="44" customFormat="1" x14ac:dyDescent="0.25">
      <c r="A131" s="17" t="s">
        <v>21</v>
      </c>
      <c r="B131" s="8" t="s">
        <v>22</v>
      </c>
      <c r="C131" s="15">
        <f>'[1]9.ведомства'!G1023</f>
        <v>124700</v>
      </c>
      <c r="D131" s="15">
        <f>'[1]9.ведомства'!H1023</f>
        <v>0</v>
      </c>
      <c r="E131" s="15">
        <f>'[1]9.ведомства'!I1023</f>
        <v>0</v>
      </c>
      <c r="F131" s="15">
        <f>'[1]9.ведомства'!J1023</f>
        <v>0</v>
      </c>
      <c r="G131" s="15">
        <f>'[1]9.ведомства'!K1023</f>
        <v>124700</v>
      </c>
      <c r="H131" s="15">
        <f>'[1]9.ведомства'!L1023</f>
        <v>0</v>
      </c>
    </row>
    <row r="132" spans="1:8" s="44" customFormat="1" x14ac:dyDescent="0.25">
      <c r="A132" s="17" t="s">
        <v>107</v>
      </c>
      <c r="B132" s="8" t="s">
        <v>98</v>
      </c>
      <c r="C132" s="15">
        <f>'[1]9.ведомства'!G1428</f>
        <v>70000</v>
      </c>
      <c r="D132" s="15">
        <f>'[1]9.ведомства'!H1428</f>
        <v>0</v>
      </c>
      <c r="E132" s="15">
        <f>'[1]9.ведомства'!I1428</f>
        <v>0</v>
      </c>
      <c r="F132" s="15">
        <f>'[1]9.ведомства'!J1428</f>
        <v>0</v>
      </c>
      <c r="G132" s="15">
        <f>'[1]9.ведомства'!K1428</f>
        <v>70000</v>
      </c>
      <c r="H132" s="15">
        <f>'[1]9.ведомства'!L1428</f>
        <v>0</v>
      </c>
    </row>
    <row r="133" spans="1:8" s="44" customFormat="1" x14ac:dyDescent="0.25">
      <c r="A133" s="17" t="s">
        <v>99</v>
      </c>
      <c r="B133" s="8" t="s">
        <v>100</v>
      </c>
      <c r="C133" s="15">
        <f>'[1]9.ведомства'!G1477</f>
        <v>100000</v>
      </c>
      <c r="D133" s="15">
        <f>'[1]9.ведомства'!H1477</f>
        <v>0</v>
      </c>
      <c r="E133" s="15">
        <f>'[1]9.ведомства'!I1477</f>
        <v>0</v>
      </c>
      <c r="F133" s="15">
        <f>'[1]9.ведомства'!J1477</f>
        <v>0</v>
      </c>
      <c r="G133" s="15">
        <f>'[1]9.ведомства'!K1477</f>
        <v>100000</v>
      </c>
      <c r="H133" s="15">
        <f>'[1]9.ведомства'!L1477</f>
        <v>0</v>
      </c>
    </row>
    <row r="134" spans="1:8" s="44" customFormat="1" x14ac:dyDescent="0.25">
      <c r="A134" s="17" t="s">
        <v>80</v>
      </c>
      <c r="B134" s="8" t="s">
        <v>81</v>
      </c>
      <c r="C134" s="15">
        <f>'[1]9.ведомства'!G1532</f>
        <v>84000</v>
      </c>
      <c r="D134" s="15">
        <f>'[1]9.ведомства'!H1532</f>
        <v>0</v>
      </c>
      <c r="E134" s="15">
        <f>'[1]9.ведомства'!I1532</f>
        <v>0</v>
      </c>
      <c r="F134" s="15">
        <f>'[1]9.ведомства'!J1532</f>
        <v>0</v>
      </c>
      <c r="G134" s="15">
        <f>'[1]9.ведомства'!K1532</f>
        <v>84000</v>
      </c>
      <c r="H134" s="15">
        <f>'[1]9.ведомства'!L1532</f>
        <v>0</v>
      </c>
    </row>
    <row r="135" spans="1:8" s="44" customFormat="1" x14ac:dyDescent="0.25">
      <c r="A135" s="16" t="s">
        <v>112</v>
      </c>
      <c r="B135" s="24" t="s">
        <v>111</v>
      </c>
      <c r="C135" s="15">
        <f t="shared" ref="C135:H135" si="57">SUM(C136:C136)</f>
        <v>150000</v>
      </c>
      <c r="D135" s="15">
        <f t="shared" si="57"/>
        <v>0</v>
      </c>
      <c r="E135" s="15">
        <f t="shared" si="57"/>
        <v>0</v>
      </c>
      <c r="F135" s="15">
        <f t="shared" si="57"/>
        <v>0</v>
      </c>
      <c r="G135" s="15">
        <f t="shared" si="57"/>
        <v>150000</v>
      </c>
      <c r="H135" s="15">
        <f t="shared" si="57"/>
        <v>0</v>
      </c>
    </row>
    <row r="136" spans="1:8" s="44" customFormat="1" x14ac:dyDescent="0.25">
      <c r="A136" s="17" t="s">
        <v>13</v>
      </c>
      <c r="B136" s="8" t="s">
        <v>14</v>
      </c>
      <c r="C136" s="15">
        <f>'[1]9.ведомства'!G31</f>
        <v>150000</v>
      </c>
      <c r="D136" s="15">
        <f>'[1]9.ведомства'!H31</f>
        <v>0</v>
      </c>
      <c r="E136" s="15">
        <f>'[1]9.ведомства'!I31</f>
        <v>0</v>
      </c>
      <c r="F136" s="15">
        <f>'[1]9.ведомства'!J31</f>
        <v>0</v>
      </c>
      <c r="G136" s="15">
        <f>'[1]9.ведомства'!K31</f>
        <v>150000</v>
      </c>
      <c r="H136" s="15">
        <f>'[1]9.ведомства'!L31</f>
        <v>0</v>
      </c>
    </row>
    <row r="137" spans="1:8" s="44" customFormat="1" ht="24" x14ac:dyDescent="0.25">
      <c r="A137" s="17" t="s">
        <v>113</v>
      </c>
      <c r="B137" s="24" t="s">
        <v>82</v>
      </c>
      <c r="C137" s="15">
        <f t="shared" ref="C137:H137" si="58">SUM(C138:C144)</f>
        <v>2376523.21</v>
      </c>
      <c r="D137" s="15">
        <f t="shared" si="58"/>
        <v>0</v>
      </c>
      <c r="E137" s="15">
        <f t="shared" si="58"/>
        <v>100000</v>
      </c>
      <c r="F137" s="15">
        <f t="shared" si="58"/>
        <v>0</v>
      </c>
      <c r="G137" s="15">
        <f t="shared" si="58"/>
        <v>2476523.21</v>
      </c>
      <c r="H137" s="15">
        <f t="shared" si="58"/>
        <v>0</v>
      </c>
    </row>
    <row r="138" spans="1:8" s="44" customFormat="1" x14ac:dyDescent="0.25">
      <c r="A138" s="17" t="s">
        <v>13</v>
      </c>
      <c r="B138" s="18" t="s">
        <v>14</v>
      </c>
      <c r="C138" s="15">
        <f>'[1]9.ведомства'!G34</f>
        <v>803358.89</v>
      </c>
      <c r="D138" s="15">
        <f>'[1]9.ведомства'!H34</f>
        <v>0</v>
      </c>
      <c r="E138" s="15">
        <f>'[1]9.ведомства'!I34</f>
        <v>200000</v>
      </c>
      <c r="F138" s="15">
        <f>'[1]9.ведомства'!J34</f>
        <v>0</v>
      </c>
      <c r="G138" s="15">
        <f>'[1]9.ведомства'!K34</f>
        <v>1003358.89</v>
      </c>
      <c r="H138" s="15">
        <f>'[1]9.ведомства'!L34</f>
        <v>0</v>
      </c>
    </row>
    <row r="139" spans="1:8" s="44" customFormat="1" x14ac:dyDescent="0.25">
      <c r="A139" s="17" t="s">
        <v>30</v>
      </c>
      <c r="B139" s="18" t="s">
        <v>31</v>
      </c>
      <c r="C139" s="15">
        <f>'[1]9.ведомства'!G407</f>
        <v>630000</v>
      </c>
      <c r="D139" s="15">
        <f>'[1]9.ведомства'!H407</f>
        <v>0</v>
      </c>
      <c r="E139" s="15">
        <f>'[1]9.ведомства'!I407</f>
        <v>-97200</v>
      </c>
      <c r="F139" s="15">
        <f>'[1]9.ведомства'!J407</f>
        <v>0</v>
      </c>
      <c r="G139" s="15">
        <f>'[1]9.ведомства'!K407</f>
        <v>532800</v>
      </c>
      <c r="H139" s="15">
        <f>'[1]9.ведомства'!L407</f>
        <v>0</v>
      </c>
    </row>
    <row r="140" spans="1:8" s="44" customFormat="1" ht="24" x14ac:dyDescent="0.25">
      <c r="A140" s="17" t="s">
        <v>15</v>
      </c>
      <c r="B140" s="8" t="s">
        <v>16</v>
      </c>
      <c r="C140" s="15">
        <f>'[1]9.ведомства'!G759</f>
        <v>45000</v>
      </c>
      <c r="D140" s="15">
        <f>'[1]9.ведомства'!H759</f>
        <v>0</v>
      </c>
      <c r="E140" s="15">
        <f>'[1]9.ведомства'!I759</f>
        <v>-2800</v>
      </c>
      <c r="F140" s="15">
        <f>'[1]9.ведомства'!J759</f>
        <v>0</v>
      </c>
      <c r="G140" s="15">
        <f>'[1]9.ведомства'!K759</f>
        <v>42200</v>
      </c>
      <c r="H140" s="15">
        <f>'[1]9.ведомства'!L759</f>
        <v>0</v>
      </c>
    </row>
    <row r="141" spans="1:8" s="44" customFormat="1" x14ac:dyDescent="0.25">
      <c r="A141" s="17" t="s">
        <v>21</v>
      </c>
      <c r="B141" s="8" t="s">
        <v>22</v>
      </c>
      <c r="C141" s="15">
        <f>'[1]9.ведомства'!G1027</f>
        <v>250060.32</v>
      </c>
      <c r="D141" s="15">
        <f>'[1]9.ведомства'!H1027</f>
        <v>0</v>
      </c>
      <c r="E141" s="15">
        <f>'[1]9.ведомства'!I1027</f>
        <v>0</v>
      </c>
      <c r="F141" s="15">
        <f>'[1]9.ведомства'!J1027</f>
        <v>0</v>
      </c>
      <c r="G141" s="15">
        <f>'[1]9.ведомства'!K1027</f>
        <v>250060.32</v>
      </c>
      <c r="H141" s="15">
        <f>'[1]9.ведомства'!L1027</f>
        <v>0</v>
      </c>
    </row>
    <row r="142" spans="1:8" s="44" customFormat="1" x14ac:dyDescent="0.25">
      <c r="A142" s="17" t="s">
        <v>97</v>
      </c>
      <c r="B142" s="18" t="s">
        <v>98</v>
      </c>
      <c r="C142" s="15">
        <f>'[1]9.ведомства'!G1432</f>
        <v>194160</v>
      </c>
      <c r="D142" s="15">
        <f>'[1]9.ведомства'!H1432</f>
        <v>0</v>
      </c>
      <c r="E142" s="15">
        <f>'[1]9.ведомства'!I1432</f>
        <v>0</v>
      </c>
      <c r="F142" s="15">
        <f>'[1]9.ведомства'!J1432</f>
        <v>0</v>
      </c>
      <c r="G142" s="15">
        <f>'[1]9.ведомства'!K1432</f>
        <v>194160</v>
      </c>
      <c r="H142" s="15">
        <f>'[1]9.ведомства'!L1432</f>
        <v>0</v>
      </c>
    </row>
    <row r="143" spans="1:8" s="44" customFormat="1" x14ac:dyDescent="0.25">
      <c r="A143" s="17" t="s">
        <v>99</v>
      </c>
      <c r="B143" s="8" t="s">
        <v>100</v>
      </c>
      <c r="C143" s="15">
        <f>'[1]9.ведомства'!G1485</f>
        <v>75544</v>
      </c>
      <c r="D143" s="15">
        <f>'[1]9.ведомства'!H1485</f>
        <v>0</v>
      </c>
      <c r="E143" s="15">
        <f>'[1]9.ведомства'!I1485</f>
        <v>0</v>
      </c>
      <c r="F143" s="15">
        <f>'[1]9.ведомства'!J1485</f>
        <v>0</v>
      </c>
      <c r="G143" s="15">
        <f>'[1]9.ведомства'!K1485</f>
        <v>75544</v>
      </c>
      <c r="H143" s="15">
        <f>'[1]9.ведомства'!L1485</f>
        <v>0</v>
      </c>
    </row>
    <row r="144" spans="1:8" s="44" customFormat="1" x14ac:dyDescent="0.25">
      <c r="A144" s="17" t="s">
        <v>80</v>
      </c>
      <c r="B144" s="8" t="s">
        <v>81</v>
      </c>
      <c r="C144" s="15">
        <f>'[1]9.ведомства'!G1537</f>
        <v>378400</v>
      </c>
      <c r="D144" s="15">
        <f>'[1]9.ведомства'!H1537</f>
        <v>0</v>
      </c>
      <c r="E144" s="15">
        <f>'[1]9.ведомства'!I1537</f>
        <v>0</v>
      </c>
      <c r="F144" s="15">
        <f>'[1]9.ведомства'!J1537</f>
        <v>0</v>
      </c>
      <c r="G144" s="15">
        <f>'[1]9.ведомства'!K1537</f>
        <v>378400</v>
      </c>
      <c r="H144" s="15">
        <f>'[1]9.ведомства'!L1537</f>
        <v>0</v>
      </c>
    </row>
    <row r="145" spans="1:9" s="44" customFormat="1" x14ac:dyDescent="0.25">
      <c r="A145" s="16" t="s">
        <v>114</v>
      </c>
      <c r="B145" s="24" t="s">
        <v>115</v>
      </c>
      <c r="C145" s="15">
        <f t="shared" ref="C145:H145" si="59">SUM(C146:C153)</f>
        <v>2130146</v>
      </c>
      <c r="D145" s="15">
        <f t="shared" si="59"/>
        <v>0</v>
      </c>
      <c r="E145" s="15">
        <f t="shared" si="59"/>
        <v>-100000</v>
      </c>
      <c r="F145" s="15">
        <f t="shared" si="59"/>
        <v>0</v>
      </c>
      <c r="G145" s="15">
        <f t="shared" si="59"/>
        <v>2030146</v>
      </c>
      <c r="H145" s="15">
        <f t="shared" si="59"/>
        <v>0</v>
      </c>
    </row>
    <row r="146" spans="1:9" s="44" customFormat="1" x14ac:dyDescent="0.25">
      <c r="A146" s="17" t="s">
        <v>13</v>
      </c>
      <c r="B146" s="18" t="s">
        <v>14</v>
      </c>
      <c r="C146" s="15">
        <f>'[1]9.ведомства'!G84</f>
        <v>1223100</v>
      </c>
      <c r="D146" s="15">
        <f>'[1]9.ведомства'!H84</f>
        <v>0</v>
      </c>
      <c r="E146" s="15">
        <f>'[1]9.ведомства'!I84</f>
        <v>-102800</v>
      </c>
      <c r="F146" s="15">
        <f>'[1]9.ведомства'!J84</f>
        <v>0</v>
      </c>
      <c r="G146" s="15">
        <f>'[1]9.ведомства'!K84</f>
        <v>1120300</v>
      </c>
      <c r="H146" s="15">
        <f>'[1]9.ведомства'!L84</f>
        <v>0</v>
      </c>
    </row>
    <row r="147" spans="1:9" s="44" customFormat="1" x14ac:dyDescent="0.25">
      <c r="A147" s="17" t="s">
        <v>30</v>
      </c>
      <c r="B147" s="18" t="s">
        <v>31</v>
      </c>
      <c r="C147" s="15">
        <f>'[1]9.ведомства'!G446</f>
        <v>269200</v>
      </c>
      <c r="D147" s="15">
        <f>'[1]9.ведомства'!H446</f>
        <v>0</v>
      </c>
      <c r="E147" s="15">
        <f>'[1]9.ведомства'!I446</f>
        <v>0</v>
      </c>
      <c r="F147" s="15">
        <f>'[1]9.ведомства'!J446</f>
        <v>0</v>
      </c>
      <c r="G147" s="15">
        <f>'[1]9.ведомства'!K446</f>
        <v>269200</v>
      </c>
      <c r="H147" s="15">
        <f>'[1]9.ведомства'!L446</f>
        <v>0</v>
      </c>
    </row>
    <row r="148" spans="1:9" s="44" customFormat="1" x14ac:dyDescent="0.25">
      <c r="A148" s="17" t="s">
        <v>32</v>
      </c>
      <c r="B148" s="18" t="s">
        <v>33</v>
      </c>
      <c r="C148" s="15">
        <f>'[1]9.ведомства'!G508</f>
        <v>50000</v>
      </c>
      <c r="D148" s="15">
        <f>'[1]9.ведомства'!H508</f>
        <v>0</v>
      </c>
      <c r="E148" s="15">
        <f>'[1]9.ведомства'!I508</f>
        <v>0</v>
      </c>
      <c r="F148" s="15">
        <f>'[1]9.ведомства'!J508</f>
        <v>0</v>
      </c>
      <c r="G148" s="15">
        <f>'[1]9.ведомства'!K508</f>
        <v>50000</v>
      </c>
      <c r="H148" s="15">
        <f>'[1]9.ведомства'!L508</f>
        <v>0</v>
      </c>
    </row>
    <row r="149" spans="1:9" s="44" customFormat="1" ht="24" x14ac:dyDescent="0.25">
      <c r="A149" s="17" t="s">
        <v>15</v>
      </c>
      <c r="B149" s="8" t="s">
        <v>16</v>
      </c>
      <c r="C149" s="15">
        <f>'[1]9.ведомства'!G783</f>
        <v>0</v>
      </c>
      <c r="D149" s="15">
        <f>'[1]9.ведомства'!H783</f>
        <v>0</v>
      </c>
      <c r="E149" s="15">
        <f>'[1]9.ведомства'!I783</f>
        <v>2800</v>
      </c>
      <c r="F149" s="15">
        <f>'[1]9.ведомства'!J783</f>
        <v>0</v>
      </c>
      <c r="G149" s="15">
        <f>'[1]9.ведомства'!K783</f>
        <v>2800</v>
      </c>
      <c r="H149" s="15">
        <f>'[1]9.ведомства'!L783</f>
        <v>0</v>
      </c>
    </row>
    <row r="150" spans="1:9" s="44" customFormat="1" x14ac:dyDescent="0.25">
      <c r="A150" s="17" t="s">
        <v>21</v>
      </c>
      <c r="B150" s="8" t="s">
        <v>22</v>
      </c>
      <c r="C150" s="15">
        <f>'[1]9.ведомства'!G1058</f>
        <v>218000</v>
      </c>
      <c r="D150" s="15">
        <f>'[1]9.ведомства'!H1058</f>
        <v>0</v>
      </c>
      <c r="E150" s="15">
        <f>'[1]9.ведомства'!I1058</f>
        <v>0</v>
      </c>
      <c r="F150" s="15">
        <f>'[1]9.ведомства'!J1058</f>
        <v>0</v>
      </c>
      <c r="G150" s="15">
        <f>'[1]9.ведомства'!K1058</f>
        <v>218000</v>
      </c>
      <c r="H150" s="15">
        <f>'[1]9.ведомства'!L1058</f>
        <v>0</v>
      </c>
    </row>
    <row r="151" spans="1:9" s="44" customFormat="1" x14ac:dyDescent="0.25">
      <c r="A151" s="17" t="s">
        <v>107</v>
      </c>
      <c r="B151" s="18" t="s">
        <v>98</v>
      </c>
      <c r="C151" s="15">
        <f>'[1]9.ведомства'!G1461</f>
        <v>120500</v>
      </c>
      <c r="D151" s="15">
        <f>'[1]9.ведомства'!H1461</f>
        <v>0</v>
      </c>
      <c r="E151" s="15">
        <f>'[1]9.ведомства'!I1461</f>
        <v>0</v>
      </c>
      <c r="F151" s="15">
        <f>'[1]9.ведомства'!J1461</f>
        <v>0</v>
      </c>
      <c r="G151" s="15">
        <f>'[1]9.ведомства'!K1461</f>
        <v>120500</v>
      </c>
      <c r="H151" s="15">
        <f>'[1]9.ведомства'!L1461</f>
        <v>0</v>
      </c>
    </row>
    <row r="152" spans="1:9" s="44" customFormat="1" x14ac:dyDescent="0.25">
      <c r="A152" s="17" t="s">
        <v>99</v>
      </c>
      <c r="B152" s="18" t="s">
        <v>100</v>
      </c>
      <c r="C152" s="15">
        <f>'[1]9.ведомства'!G1514</f>
        <v>48246</v>
      </c>
      <c r="D152" s="15">
        <f>'[1]9.ведомства'!H1514</f>
        <v>0</v>
      </c>
      <c r="E152" s="15">
        <f>'[1]9.ведомства'!I1514</f>
        <v>0</v>
      </c>
      <c r="F152" s="15">
        <f>'[1]9.ведомства'!J1514</f>
        <v>0</v>
      </c>
      <c r="G152" s="15">
        <f>'[1]9.ведомства'!K1514</f>
        <v>48246</v>
      </c>
      <c r="H152" s="15">
        <f>'[1]9.ведомства'!L1514</f>
        <v>0</v>
      </c>
    </row>
    <row r="153" spans="1:9" s="44" customFormat="1" x14ac:dyDescent="0.25">
      <c r="A153" s="17" t="s">
        <v>80</v>
      </c>
      <c r="B153" s="8" t="s">
        <v>81</v>
      </c>
      <c r="C153" s="15">
        <f>'[1]9.ведомства'!G1571</f>
        <v>201100</v>
      </c>
      <c r="D153" s="15">
        <f>'[1]9.ведомства'!H1571</f>
        <v>0</v>
      </c>
      <c r="E153" s="15">
        <f>'[1]9.ведомства'!I1571</f>
        <v>0</v>
      </c>
      <c r="F153" s="15">
        <f>'[1]9.ведомства'!J1571</f>
        <v>0</v>
      </c>
      <c r="G153" s="15">
        <f>'[1]9.ведомства'!K1571</f>
        <v>201100</v>
      </c>
      <c r="H153" s="15">
        <f>'[1]9.ведомства'!L1571</f>
        <v>0</v>
      </c>
    </row>
    <row r="154" spans="1:9" s="44" customFormat="1" ht="21.75" customHeight="1" x14ac:dyDescent="0.25">
      <c r="A154" s="66" t="s">
        <v>116</v>
      </c>
      <c r="B154" s="67"/>
      <c r="C154" s="15">
        <f t="shared" ref="C154:H154" si="60">C155+C170+C179+C186+C193+C208+C247</f>
        <v>346632844.06</v>
      </c>
      <c r="D154" s="15">
        <f t="shared" si="60"/>
        <v>76444569.599999994</v>
      </c>
      <c r="E154" s="15">
        <f t="shared" si="60"/>
        <v>1098000.04</v>
      </c>
      <c r="F154" s="15">
        <f t="shared" si="60"/>
        <v>0</v>
      </c>
      <c r="G154" s="15">
        <f t="shared" si="60"/>
        <v>347730844.09999996</v>
      </c>
      <c r="H154" s="15">
        <f t="shared" si="60"/>
        <v>76444569.599999994</v>
      </c>
      <c r="I154" s="45"/>
    </row>
    <row r="155" spans="1:9" s="44" customFormat="1" x14ac:dyDescent="0.25">
      <c r="A155" s="66" t="s">
        <v>117</v>
      </c>
      <c r="B155" s="67"/>
      <c r="C155" s="15">
        <f>C160+C162+C158+C168+C164+C156+C166</f>
        <v>179979635.57000002</v>
      </c>
      <c r="D155" s="15">
        <f t="shared" ref="D155:H155" si="61">D160+D162+D158+D168+D164+D156+D166</f>
        <v>51867744.060000002</v>
      </c>
      <c r="E155" s="15">
        <f t="shared" si="61"/>
        <v>-911451.94</v>
      </c>
      <c r="F155" s="15">
        <f t="shared" si="61"/>
        <v>0</v>
      </c>
      <c r="G155" s="15">
        <f t="shared" si="61"/>
        <v>179068183.63000003</v>
      </c>
      <c r="H155" s="15">
        <f t="shared" si="61"/>
        <v>51867744.060000002</v>
      </c>
      <c r="I155" s="45"/>
    </row>
    <row r="156" spans="1:9" s="44" customFormat="1" ht="25.5" x14ac:dyDescent="0.25">
      <c r="A156" s="19" t="s">
        <v>118</v>
      </c>
      <c r="B156" s="20" t="s">
        <v>119</v>
      </c>
      <c r="C156" s="15">
        <f>C157</f>
        <v>35939103.560000002</v>
      </c>
      <c r="D156" s="15">
        <f t="shared" ref="D156:H156" si="62">D157</f>
        <v>35939103.560000002</v>
      </c>
      <c r="E156" s="15">
        <f t="shared" si="62"/>
        <v>0</v>
      </c>
      <c r="F156" s="15">
        <f t="shared" si="62"/>
        <v>0</v>
      </c>
      <c r="G156" s="15">
        <f t="shared" si="62"/>
        <v>35939103.560000002</v>
      </c>
      <c r="H156" s="15">
        <f t="shared" si="62"/>
        <v>35939103.560000002</v>
      </c>
    </row>
    <row r="157" spans="1:9" s="44" customFormat="1" x14ac:dyDescent="0.25">
      <c r="A157" s="25" t="s">
        <v>21</v>
      </c>
      <c r="B157" s="8" t="s">
        <v>22</v>
      </c>
      <c r="C157" s="15">
        <f>'[1]9.ведомства'!G1161</f>
        <v>35939103.560000002</v>
      </c>
      <c r="D157" s="15">
        <f>'[1]9.ведомства'!H1161</f>
        <v>35939103.560000002</v>
      </c>
      <c r="E157" s="15">
        <f>'[1]9.ведомства'!I1161</f>
        <v>0</v>
      </c>
      <c r="F157" s="15">
        <f>'[1]9.ведомства'!J1161</f>
        <v>0</v>
      </c>
      <c r="G157" s="15">
        <f>'[1]9.ведомства'!K1161</f>
        <v>35939103.560000002</v>
      </c>
      <c r="H157" s="15">
        <f>'[1]9.ведомства'!L1161</f>
        <v>35939103.560000002</v>
      </c>
    </row>
    <row r="158" spans="1:9" s="44" customFormat="1" ht="38.25" x14ac:dyDescent="0.25">
      <c r="A158" s="19" t="s">
        <v>120</v>
      </c>
      <c r="B158" s="20" t="s">
        <v>121</v>
      </c>
      <c r="C158" s="15">
        <f t="shared" ref="C158:H158" si="63">C159</f>
        <v>15928640.5</v>
      </c>
      <c r="D158" s="15">
        <f t="shared" si="63"/>
        <v>15928640.5</v>
      </c>
      <c r="E158" s="15">
        <f t="shared" si="63"/>
        <v>0</v>
      </c>
      <c r="F158" s="15">
        <f t="shared" si="63"/>
        <v>0</v>
      </c>
      <c r="G158" s="15">
        <f t="shared" si="63"/>
        <v>15928640.5</v>
      </c>
      <c r="H158" s="15">
        <f t="shared" si="63"/>
        <v>15928640.5</v>
      </c>
    </row>
    <row r="159" spans="1:9" s="44" customFormat="1" x14ac:dyDescent="0.25">
      <c r="A159" s="25" t="s">
        <v>21</v>
      </c>
      <c r="B159" s="8" t="s">
        <v>22</v>
      </c>
      <c r="C159" s="15">
        <f>'[1]9.ведомства'!G1163</f>
        <v>15928640.5</v>
      </c>
      <c r="D159" s="15">
        <f>'[1]9.ведомства'!H1163</f>
        <v>15928640.5</v>
      </c>
      <c r="E159" s="15">
        <f>'[1]9.ведомства'!I1163</f>
        <v>0</v>
      </c>
      <c r="F159" s="15">
        <f>'[1]9.ведомства'!J1163</f>
        <v>0</v>
      </c>
      <c r="G159" s="15">
        <f>'[1]9.ведомства'!K1163</f>
        <v>15928640.5</v>
      </c>
      <c r="H159" s="15">
        <f>'[1]9.ведомства'!L1163</f>
        <v>15928640.5</v>
      </c>
    </row>
    <row r="160" spans="1:9" s="44" customFormat="1" ht="24" x14ac:dyDescent="0.25">
      <c r="A160" s="16" t="s">
        <v>122</v>
      </c>
      <c r="B160" s="24" t="s">
        <v>123</v>
      </c>
      <c r="C160" s="15">
        <f t="shared" ref="C160:H160" si="64">C161</f>
        <v>99892000</v>
      </c>
      <c r="D160" s="15">
        <f t="shared" si="64"/>
        <v>0</v>
      </c>
      <c r="E160" s="15">
        <f t="shared" si="64"/>
        <v>-351451.94</v>
      </c>
      <c r="F160" s="15">
        <f t="shared" si="64"/>
        <v>0</v>
      </c>
      <c r="G160" s="15">
        <f t="shared" si="64"/>
        <v>99540548.060000002</v>
      </c>
      <c r="H160" s="15">
        <f t="shared" si="64"/>
        <v>0</v>
      </c>
    </row>
    <row r="161" spans="1:8" s="44" customFormat="1" x14ac:dyDescent="0.25">
      <c r="A161" s="25" t="s">
        <v>21</v>
      </c>
      <c r="B161" s="8" t="s">
        <v>22</v>
      </c>
      <c r="C161" s="15">
        <f>'[1]9.ведомства'!G1167</f>
        <v>99892000</v>
      </c>
      <c r="D161" s="15">
        <f>'[1]9.ведомства'!H1167</f>
        <v>0</v>
      </c>
      <c r="E161" s="15">
        <f>'[1]9.ведомства'!I1167</f>
        <v>-351451.94</v>
      </c>
      <c r="F161" s="15">
        <f>'[1]9.ведомства'!J1167</f>
        <v>0</v>
      </c>
      <c r="G161" s="15">
        <f>'[1]9.ведомства'!K1167</f>
        <v>99540548.060000002</v>
      </c>
      <c r="H161" s="15">
        <f>'[1]9.ведомства'!L1167</f>
        <v>0</v>
      </c>
    </row>
    <row r="162" spans="1:8" s="44" customFormat="1" ht="24" x14ac:dyDescent="0.25">
      <c r="A162" s="16" t="s">
        <v>124</v>
      </c>
      <c r="B162" s="24" t="s">
        <v>125</v>
      </c>
      <c r="C162" s="15">
        <f t="shared" ref="C162:H162" si="65">C163</f>
        <v>7819675.8200000003</v>
      </c>
      <c r="D162" s="15">
        <f t="shared" si="65"/>
        <v>0</v>
      </c>
      <c r="E162" s="15">
        <f t="shared" si="65"/>
        <v>-600000</v>
      </c>
      <c r="F162" s="15">
        <f t="shared" si="65"/>
        <v>0</v>
      </c>
      <c r="G162" s="15">
        <f t="shared" si="65"/>
        <v>7219675.8200000003</v>
      </c>
      <c r="H162" s="15">
        <f t="shared" si="65"/>
        <v>0</v>
      </c>
    </row>
    <row r="163" spans="1:8" s="44" customFormat="1" x14ac:dyDescent="0.25">
      <c r="A163" s="25" t="s">
        <v>21</v>
      </c>
      <c r="B163" s="8" t="s">
        <v>22</v>
      </c>
      <c r="C163" s="15">
        <f>'[1]9.ведомства'!G1169</f>
        <v>7819675.8200000003</v>
      </c>
      <c r="D163" s="15">
        <f>'[1]9.ведомства'!H1169</f>
        <v>0</v>
      </c>
      <c r="E163" s="15">
        <f>'[1]9.ведомства'!I1169</f>
        <v>-600000</v>
      </c>
      <c r="F163" s="15">
        <f>'[1]9.ведомства'!J1169</f>
        <v>0</v>
      </c>
      <c r="G163" s="15">
        <f>'[1]9.ведомства'!K1169</f>
        <v>7219675.8200000003</v>
      </c>
      <c r="H163" s="15">
        <f>'[1]9.ведомства'!L1169</f>
        <v>0</v>
      </c>
    </row>
    <row r="164" spans="1:8" s="44" customFormat="1" ht="38.25" x14ac:dyDescent="0.25">
      <c r="A164" s="16" t="s">
        <v>126</v>
      </c>
      <c r="B164" s="22" t="s">
        <v>127</v>
      </c>
      <c r="C164" s="15">
        <f t="shared" ref="C164:H164" si="66">C165</f>
        <v>9585753.4800000004</v>
      </c>
      <c r="D164" s="15">
        <f t="shared" si="66"/>
        <v>0</v>
      </c>
      <c r="E164" s="15">
        <f t="shared" si="66"/>
        <v>40000</v>
      </c>
      <c r="F164" s="15">
        <f t="shared" si="66"/>
        <v>0</v>
      </c>
      <c r="G164" s="15">
        <f t="shared" si="66"/>
        <v>9625753.4800000004</v>
      </c>
      <c r="H164" s="15">
        <f t="shared" si="66"/>
        <v>0</v>
      </c>
    </row>
    <row r="165" spans="1:8" s="44" customFormat="1" x14ac:dyDescent="0.25">
      <c r="A165" s="25" t="s">
        <v>21</v>
      </c>
      <c r="B165" s="8" t="s">
        <v>22</v>
      </c>
      <c r="C165" s="15">
        <f>'[1]9.ведомства'!G1171</f>
        <v>9585753.4800000004</v>
      </c>
      <c r="D165" s="15">
        <f>'[1]9.ведомства'!H1171</f>
        <v>0</v>
      </c>
      <c r="E165" s="15">
        <f>'[1]9.ведомства'!I1171</f>
        <v>40000</v>
      </c>
      <c r="F165" s="15">
        <f>'[1]9.ведомства'!J1171</f>
        <v>0</v>
      </c>
      <c r="G165" s="15">
        <f>'[1]9.ведомства'!K1171</f>
        <v>9625753.4800000004</v>
      </c>
      <c r="H165" s="15">
        <f>'[1]9.ведомства'!L1171</f>
        <v>0</v>
      </c>
    </row>
    <row r="166" spans="1:8" s="44" customFormat="1" ht="38.25" x14ac:dyDescent="0.25">
      <c r="A166" s="19" t="s">
        <v>128</v>
      </c>
      <c r="B166" s="20" t="s">
        <v>129</v>
      </c>
      <c r="C166" s="15">
        <f>C167</f>
        <v>9976112.7100000009</v>
      </c>
      <c r="D166" s="15">
        <f t="shared" ref="D166:H166" si="67">D167</f>
        <v>0</v>
      </c>
      <c r="E166" s="15">
        <f t="shared" si="67"/>
        <v>0</v>
      </c>
      <c r="F166" s="15">
        <f t="shared" si="67"/>
        <v>0</v>
      </c>
      <c r="G166" s="15">
        <f t="shared" si="67"/>
        <v>9976112.7100000009</v>
      </c>
      <c r="H166" s="15">
        <f t="shared" si="67"/>
        <v>0</v>
      </c>
    </row>
    <row r="167" spans="1:8" s="44" customFormat="1" x14ac:dyDescent="0.25">
      <c r="A167" s="25" t="s">
        <v>21</v>
      </c>
      <c r="B167" s="8" t="s">
        <v>22</v>
      </c>
      <c r="C167" s="15">
        <f>'[1]9.ведомства'!G1176</f>
        <v>9976112.7100000009</v>
      </c>
      <c r="D167" s="15">
        <f>'[1]9.ведомства'!H1176</f>
        <v>0</v>
      </c>
      <c r="E167" s="15">
        <f>'[1]9.ведомства'!I1176</f>
        <v>0</v>
      </c>
      <c r="F167" s="15">
        <f>'[1]9.ведомства'!J1176</f>
        <v>0</v>
      </c>
      <c r="G167" s="15">
        <f>'[1]9.ведомства'!K1176</f>
        <v>9976112.7100000009</v>
      </c>
      <c r="H167" s="15">
        <f>'[1]9.ведомства'!L1176</f>
        <v>0</v>
      </c>
    </row>
    <row r="168" spans="1:8" s="44" customFormat="1" ht="36" x14ac:dyDescent="0.25">
      <c r="A168" s="19" t="s">
        <v>130</v>
      </c>
      <c r="B168" s="27" t="s">
        <v>131</v>
      </c>
      <c r="C168" s="15">
        <f t="shared" ref="C168:H168" si="68">C169</f>
        <v>838349.5</v>
      </c>
      <c r="D168" s="15">
        <f t="shared" si="68"/>
        <v>0</v>
      </c>
      <c r="E168" s="15">
        <f t="shared" si="68"/>
        <v>0</v>
      </c>
      <c r="F168" s="15">
        <f t="shared" si="68"/>
        <v>0</v>
      </c>
      <c r="G168" s="15">
        <f t="shared" si="68"/>
        <v>838349.5</v>
      </c>
      <c r="H168" s="15">
        <f t="shared" si="68"/>
        <v>0</v>
      </c>
    </row>
    <row r="169" spans="1:8" s="44" customFormat="1" x14ac:dyDescent="0.25">
      <c r="A169" s="25" t="s">
        <v>21</v>
      </c>
      <c r="B169" s="8" t="s">
        <v>22</v>
      </c>
      <c r="C169" s="15">
        <f>'[1]9.ведомства'!G1179</f>
        <v>838349.5</v>
      </c>
      <c r="D169" s="15">
        <f>'[1]9.ведомства'!H1179</f>
        <v>0</v>
      </c>
      <c r="E169" s="15">
        <f>'[1]9.ведомства'!I1179</f>
        <v>0</v>
      </c>
      <c r="F169" s="15">
        <f>'[1]9.ведомства'!J1179</f>
        <v>0</v>
      </c>
      <c r="G169" s="15">
        <f>'[1]9.ведомства'!K1179</f>
        <v>838349.5</v>
      </c>
      <c r="H169" s="15">
        <f>'[1]9.ведомства'!L1179</f>
        <v>0</v>
      </c>
    </row>
    <row r="170" spans="1:8" s="44" customFormat="1" x14ac:dyDescent="0.25">
      <c r="A170" s="66" t="s">
        <v>132</v>
      </c>
      <c r="B170" s="67"/>
      <c r="C170" s="15">
        <f t="shared" ref="C170:H170" si="69">C171+C173+C175+C177</f>
        <v>14821363.850000001</v>
      </c>
      <c r="D170" s="15">
        <f t="shared" si="69"/>
        <v>0</v>
      </c>
      <c r="E170" s="15">
        <f t="shared" si="69"/>
        <v>-200000</v>
      </c>
      <c r="F170" s="15">
        <f t="shared" si="69"/>
        <v>0</v>
      </c>
      <c r="G170" s="15">
        <f t="shared" si="69"/>
        <v>14621363.850000001</v>
      </c>
      <c r="H170" s="15">
        <f t="shared" si="69"/>
        <v>0</v>
      </c>
    </row>
    <row r="171" spans="1:8" s="44" customFormat="1" x14ac:dyDescent="0.25">
      <c r="A171" s="16" t="s">
        <v>133</v>
      </c>
      <c r="B171" s="24" t="s">
        <v>134</v>
      </c>
      <c r="C171" s="15">
        <f t="shared" ref="C171:H171" si="70">C172</f>
        <v>8059284.7000000002</v>
      </c>
      <c r="D171" s="15">
        <f t="shared" si="70"/>
        <v>0</v>
      </c>
      <c r="E171" s="15">
        <f t="shared" si="70"/>
        <v>-200000</v>
      </c>
      <c r="F171" s="15">
        <f t="shared" si="70"/>
        <v>0</v>
      </c>
      <c r="G171" s="15">
        <f t="shared" si="70"/>
        <v>7859284.7000000002</v>
      </c>
      <c r="H171" s="15">
        <f t="shared" si="70"/>
        <v>0</v>
      </c>
    </row>
    <row r="172" spans="1:8" s="44" customFormat="1" x14ac:dyDescent="0.25">
      <c r="A172" s="17" t="s">
        <v>21</v>
      </c>
      <c r="B172" s="8" t="s">
        <v>22</v>
      </c>
      <c r="C172" s="15">
        <f>'[1]9.ведомства'!G1237</f>
        <v>8059284.7000000002</v>
      </c>
      <c r="D172" s="15">
        <f>'[1]9.ведомства'!H1237</f>
        <v>0</v>
      </c>
      <c r="E172" s="15">
        <f>'[1]9.ведомства'!I1237</f>
        <v>-200000</v>
      </c>
      <c r="F172" s="15">
        <f>'[1]9.ведомства'!J1237</f>
        <v>0</v>
      </c>
      <c r="G172" s="15">
        <f>'[1]9.ведомства'!K1237</f>
        <v>7859284.7000000002</v>
      </c>
      <c r="H172" s="15">
        <f>'[1]9.ведомства'!L1237</f>
        <v>0</v>
      </c>
    </row>
    <row r="173" spans="1:8" s="44" customFormat="1" x14ac:dyDescent="0.25">
      <c r="A173" s="16" t="s">
        <v>135</v>
      </c>
      <c r="B173" s="24" t="s">
        <v>136</v>
      </c>
      <c r="C173" s="15">
        <f t="shared" ref="C173:H173" si="71">C174</f>
        <v>3822446.78</v>
      </c>
      <c r="D173" s="15">
        <f t="shared" si="71"/>
        <v>0</v>
      </c>
      <c r="E173" s="15">
        <f t="shared" si="71"/>
        <v>0</v>
      </c>
      <c r="F173" s="15">
        <f t="shared" si="71"/>
        <v>0</v>
      </c>
      <c r="G173" s="15">
        <f t="shared" si="71"/>
        <v>3822446.78</v>
      </c>
      <c r="H173" s="15">
        <f t="shared" si="71"/>
        <v>0</v>
      </c>
    </row>
    <row r="174" spans="1:8" s="44" customFormat="1" x14ac:dyDescent="0.25">
      <c r="A174" s="17" t="s">
        <v>21</v>
      </c>
      <c r="B174" s="8" t="s">
        <v>22</v>
      </c>
      <c r="C174" s="15">
        <f>'[1]9.ведомства'!G1239</f>
        <v>3822446.78</v>
      </c>
      <c r="D174" s="15">
        <f>'[1]9.ведомства'!H1239</f>
        <v>0</v>
      </c>
      <c r="E174" s="15">
        <f>'[1]9.ведомства'!I1239</f>
        <v>0</v>
      </c>
      <c r="F174" s="15">
        <f>'[1]9.ведомства'!J1239</f>
        <v>0</v>
      </c>
      <c r="G174" s="15">
        <f>'[1]9.ведомства'!K1239</f>
        <v>3822446.78</v>
      </c>
      <c r="H174" s="15">
        <f>'[1]9.ведомства'!L1239</f>
        <v>0</v>
      </c>
    </row>
    <row r="175" spans="1:8" s="44" customFormat="1" x14ac:dyDescent="0.25">
      <c r="A175" s="16" t="s">
        <v>137</v>
      </c>
      <c r="B175" s="24" t="s">
        <v>138</v>
      </c>
      <c r="C175" s="15">
        <f t="shared" ref="C175:H175" si="72">C176</f>
        <v>130028</v>
      </c>
      <c r="D175" s="15">
        <f t="shared" si="72"/>
        <v>0</v>
      </c>
      <c r="E175" s="15">
        <f t="shared" si="72"/>
        <v>0</v>
      </c>
      <c r="F175" s="15">
        <f t="shared" si="72"/>
        <v>0</v>
      </c>
      <c r="G175" s="15">
        <f t="shared" si="72"/>
        <v>130028</v>
      </c>
      <c r="H175" s="15">
        <f t="shared" si="72"/>
        <v>0</v>
      </c>
    </row>
    <row r="176" spans="1:8" s="44" customFormat="1" x14ac:dyDescent="0.25">
      <c r="A176" s="17" t="s">
        <v>21</v>
      </c>
      <c r="B176" s="8" t="s">
        <v>22</v>
      </c>
      <c r="C176" s="15">
        <f>'[1]9.ведомства'!G1241</f>
        <v>130028</v>
      </c>
      <c r="D176" s="15">
        <f>'[1]9.ведомства'!H1241</f>
        <v>0</v>
      </c>
      <c r="E176" s="15">
        <f>'[1]9.ведомства'!I1241</f>
        <v>0</v>
      </c>
      <c r="F176" s="15">
        <f>'[1]9.ведомства'!J1241</f>
        <v>0</v>
      </c>
      <c r="G176" s="15">
        <f>'[1]9.ведомства'!K1241</f>
        <v>130028</v>
      </c>
      <c r="H176" s="15">
        <f>'[1]9.ведомства'!L1241</f>
        <v>0</v>
      </c>
    </row>
    <row r="177" spans="1:9" s="44" customFormat="1" x14ac:dyDescent="0.25">
      <c r="A177" s="16" t="s">
        <v>139</v>
      </c>
      <c r="B177" s="21" t="s">
        <v>140</v>
      </c>
      <c r="C177" s="15">
        <f t="shared" ref="C177:H177" si="73">C178</f>
        <v>2809604.37</v>
      </c>
      <c r="D177" s="15">
        <f t="shared" si="73"/>
        <v>0</v>
      </c>
      <c r="E177" s="15">
        <f t="shared" si="73"/>
        <v>0</v>
      </c>
      <c r="F177" s="15">
        <f t="shared" si="73"/>
        <v>0</v>
      </c>
      <c r="G177" s="15">
        <f t="shared" si="73"/>
        <v>2809604.37</v>
      </c>
      <c r="H177" s="15">
        <f t="shared" si="73"/>
        <v>0</v>
      </c>
    </row>
    <row r="178" spans="1:9" s="44" customFormat="1" x14ac:dyDescent="0.25">
      <c r="A178" s="17" t="s">
        <v>21</v>
      </c>
      <c r="B178" s="8" t="s">
        <v>22</v>
      </c>
      <c r="C178" s="15">
        <f>'[1]9.ведомства'!G1244</f>
        <v>2809604.37</v>
      </c>
      <c r="D178" s="15">
        <f>'[1]9.ведомства'!H1244</f>
        <v>0</v>
      </c>
      <c r="E178" s="15">
        <f>'[1]9.ведомства'!I1244</f>
        <v>0</v>
      </c>
      <c r="F178" s="15">
        <f>'[1]9.ведомства'!J1244</f>
        <v>0</v>
      </c>
      <c r="G178" s="15">
        <f>'[1]9.ведомства'!K1244</f>
        <v>2809604.37</v>
      </c>
      <c r="H178" s="15">
        <f>'[1]9.ведомства'!L1244</f>
        <v>0</v>
      </c>
    </row>
    <row r="179" spans="1:9" s="44" customFormat="1" x14ac:dyDescent="0.25">
      <c r="A179" s="66" t="s">
        <v>141</v>
      </c>
      <c r="B179" s="67"/>
      <c r="C179" s="15">
        <f>C184+C182+C180</f>
        <v>5222500</v>
      </c>
      <c r="D179" s="15">
        <f t="shared" ref="D179:H179" si="74">D184+D182+D180</f>
        <v>0</v>
      </c>
      <c r="E179" s="15">
        <f t="shared" si="74"/>
        <v>0</v>
      </c>
      <c r="F179" s="15">
        <f t="shared" si="74"/>
        <v>0</v>
      </c>
      <c r="G179" s="15">
        <f t="shared" si="74"/>
        <v>5222500</v>
      </c>
      <c r="H179" s="15">
        <f t="shared" si="74"/>
        <v>0</v>
      </c>
    </row>
    <row r="180" spans="1:9" s="44" customFormat="1" ht="25.5" x14ac:dyDescent="0.25">
      <c r="A180" s="16" t="s">
        <v>142</v>
      </c>
      <c r="B180" s="21" t="s">
        <v>143</v>
      </c>
      <c r="C180" s="15">
        <f t="shared" ref="C180:H180" si="75">C181</f>
        <v>22500</v>
      </c>
      <c r="D180" s="15">
        <f t="shared" si="75"/>
        <v>0</v>
      </c>
      <c r="E180" s="15">
        <f t="shared" si="75"/>
        <v>0</v>
      </c>
      <c r="F180" s="15">
        <f t="shared" si="75"/>
        <v>0</v>
      </c>
      <c r="G180" s="15">
        <f t="shared" si="75"/>
        <v>22500</v>
      </c>
      <c r="H180" s="15">
        <f t="shared" si="75"/>
        <v>0</v>
      </c>
    </row>
    <row r="181" spans="1:9" s="44" customFormat="1" x14ac:dyDescent="0.25">
      <c r="A181" s="17" t="s">
        <v>21</v>
      </c>
      <c r="B181" s="8" t="s">
        <v>22</v>
      </c>
      <c r="C181" s="15">
        <f>'[1]9.ведомства'!G1210</f>
        <v>22500</v>
      </c>
      <c r="D181" s="15">
        <f>'[1]9.ведомства'!H1210</f>
        <v>0</v>
      </c>
      <c r="E181" s="15">
        <f>'[1]9.ведомства'!I1210</f>
        <v>0</v>
      </c>
      <c r="F181" s="15">
        <f>'[1]9.ведомства'!J1210</f>
        <v>0</v>
      </c>
      <c r="G181" s="15">
        <f>'[1]9.ведомства'!K1210</f>
        <v>22500</v>
      </c>
      <c r="H181" s="15">
        <f>'[1]9.ведомства'!L1210</f>
        <v>0</v>
      </c>
    </row>
    <row r="182" spans="1:9" s="44" customFormat="1" x14ac:dyDescent="0.25">
      <c r="A182" s="16" t="s">
        <v>144</v>
      </c>
      <c r="B182" s="21" t="s">
        <v>145</v>
      </c>
      <c r="C182" s="15">
        <f t="shared" ref="C182:H182" si="76">C183</f>
        <v>5000000</v>
      </c>
      <c r="D182" s="15">
        <f t="shared" si="76"/>
        <v>0</v>
      </c>
      <c r="E182" s="15">
        <f t="shared" si="76"/>
        <v>0</v>
      </c>
      <c r="F182" s="15">
        <f t="shared" si="76"/>
        <v>0</v>
      </c>
      <c r="G182" s="15">
        <f t="shared" si="76"/>
        <v>5000000</v>
      </c>
      <c r="H182" s="15">
        <f t="shared" si="76"/>
        <v>0</v>
      </c>
    </row>
    <row r="183" spans="1:9" s="44" customFormat="1" x14ac:dyDescent="0.25">
      <c r="A183" s="17" t="s">
        <v>21</v>
      </c>
      <c r="B183" s="8" t="s">
        <v>22</v>
      </c>
      <c r="C183" s="15">
        <f>'[1]9.ведомства'!G1217</f>
        <v>5000000</v>
      </c>
      <c r="D183" s="15">
        <f>'[1]9.ведомства'!H1217</f>
        <v>0</v>
      </c>
      <c r="E183" s="15">
        <f>'[1]9.ведомства'!I1217</f>
        <v>0</v>
      </c>
      <c r="F183" s="15">
        <f>'[1]9.ведомства'!J1217</f>
        <v>0</v>
      </c>
      <c r="G183" s="15">
        <f>'[1]9.ведомства'!K1217</f>
        <v>5000000</v>
      </c>
      <c r="H183" s="15">
        <f>'[1]9.ведомства'!L1217</f>
        <v>0</v>
      </c>
    </row>
    <row r="184" spans="1:9" s="44" customFormat="1" ht="24" x14ac:dyDescent="0.25">
      <c r="A184" s="16" t="s">
        <v>146</v>
      </c>
      <c r="B184" s="8" t="s">
        <v>147</v>
      </c>
      <c r="C184" s="15">
        <f t="shared" ref="C184:H184" si="77">C185</f>
        <v>200000</v>
      </c>
      <c r="D184" s="15">
        <f t="shared" si="77"/>
        <v>0</v>
      </c>
      <c r="E184" s="15">
        <f t="shared" si="77"/>
        <v>0</v>
      </c>
      <c r="F184" s="15">
        <f t="shared" si="77"/>
        <v>0</v>
      </c>
      <c r="G184" s="15">
        <f t="shared" si="77"/>
        <v>200000</v>
      </c>
      <c r="H184" s="15">
        <f t="shared" si="77"/>
        <v>0</v>
      </c>
    </row>
    <row r="185" spans="1:9" s="44" customFormat="1" x14ac:dyDescent="0.25">
      <c r="A185" s="17" t="s">
        <v>21</v>
      </c>
      <c r="B185" s="8" t="s">
        <v>22</v>
      </c>
      <c r="C185" s="15">
        <f>'[1]9.ведомства'!G1212</f>
        <v>200000</v>
      </c>
      <c r="D185" s="15">
        <f>'[1]9.ведомства'!H1212</f>
        <v>0</v>
      </c>
      <c r="E185" s="15">
        <f>'[1]9.ведомства'!I1212</f>
        <v>0</v>
      </c>
      <c r="F185" s="15">
        <f>'[1]9.ведомства'!J1212</f>
        <v>0</v>
      </c>
      <c r="G185" s="15">
        <f>'[1]9.ведомства'!K1212</f>
        <v>200000</v>
      </c>
      <c r="H185" s="15">
        <f>'[1]9.ведомства'!L1212</f>
        <v>0</v>
      </c>
    </row>
    <row r="186" spans="1:9" s="44" customFormat="1" x14ac:dyDescent="0.25">
      <c r="A186" s="66" t="s">
        <v>148</v>
      </c>
      <c r="B186" s="67"/>
      <c r="C186" s="15">
        <f>C187+C189+C191</f>
        <v>13719854.32</v>
      </c>
      <c r="D186" s="15">
        <f t="shared" ref="D186:H186" si="78">D187+D189+D191</f>
        <v>0</v>
      </c>
      <c r="E186" s="15">
        <f t="shared" si="78"/>
        <v>987325.19</v>
      </c>
      <c r="F186" s="15">
        <f t="shared" si="78"/>
        <v>0</v>
      </c>
      <c r="G186" s="15">
        <f t="shared" si="78"/>
        <v>14707179.51</v>
      </c>
      <c r="H186" s="15">
        <f t="shared" si="78"/>
        <v>0</v>
      </c>
      <c r="I186" s="45"/>
    </row>
    <row r="187" spans="1:9" s="44" customFormat="1" x14ac:dyDescent="0.25">
      <c r="A187" s="16" t="s">
        <v>149</v>
      </c>
      <c r="B187" s="21" t="s">
        <v>150</v>
      </c>
      <c r="C187" s="15">
        <f t="shared" ref="C187:H187" si="79">C188</f>
        <v>2202960.5499999998</v>
      </c>
      <c r="D187" s="15">
        <f t="shared" si="79"/>
        <v>0</v>
      </c>
      <c r="E187" s="15">
        <f t="shared" si="79"/>
        <v>987325.19</v>
      </c>
      <c r="F187" s="15">
        <f t="shared" si="79"/>
        <v>0</v>
      </c>
      <c r="G187" s="15">
        <f t="shared" si="79"/>
        <v>3190285.7399999998</v>
      </c>
      <c r="H187" s="15">
        <f t="shared" si="79"/>
        <v>0</v>
      </c>
    </row>
    <row r="188" spans="1:9" s="44" customFormat="1" x14ac:dyDescent="0.25">
      <c r="A188" s="17" t="s">
        <v>21</v>
      </c>
      <c r="B188" s="8" t="s">
        <v>22</v>
      </c>
      <c r="C188" s="15">
        <f>'[1]9.ведомства'!G1221</f>
        <v>2202960.5499999998</v>
      </c>
      <c r="D188" s="15">
        <f>'[1]9.ведомства'!H1221</f>
        <v>0</v>
      </c>
      <c r="E188" s="15">
        <f>'[1]9.ведомства'!I1221</f>
        <v>987325.19</v>
      </c>
      <c r="F188" s="15">
        <f>'[1]9.ведомства'!J1221</f>
        <v>0</v>
      </c>
      <c r="G188" s="15">
        <f>'[1]9.ведомства'!K1221</f>
        <v>3190285.7399999998</v>
      </c>
      <c r="H188" s="15">
        <f>'[1]9.ведомства'!L1221</f>
        <v>0</v>
      </c>
    </row>
    <row r="189" spans="1:9" s="44" customFormat="1" ht="25.5" x14ac:dyDescent="0.25">
      <c r="A189" s="16" t="s">
        <v>151</v>
      </c>
      <c r="B189" s="21" t="s">
        <v>152</v>
      </c>
      <c r="C189" s="15">
        <f t="shared" ref="C189:H191" si="80">C190</f>
        <v>125600</v>
      </c>
      <c r="D189" s="15">
        <f t="shared" si="80"/>
        <v>0</v>
      </c>
      <c r="E189" s="15">
        <f t="shared" si="80"/>
        <v>0</v>
      </c>
      <c r="F189" s="15">
        <f t="shared" si="80"/>
        <v>0</v>
      </c>
      <c r="G189" s="15">
        <f t="shared" si="80"/>
        <v>125600</v>
      </c>
      <c r="H189" s="15">
        <f t="shared" si="80"/>
        <v>0</v>
      </c>
    </row>
    <row r="190" spans="1:9" s="44" customFormat="1" x14ac:dyDescent="0.25">
      <c r="A190" s="17" t="s">
        <v>21</v>
      </c>
      <c r="B190" s="8" t="s">
        <v>22</v>
      </c>
      <c r="C190" s="15">
        <f>'[1]9.ведомства'!G1224</f>
        <v>125600</v>
      </c>
      <c r="D190" s="15">
        <f>'[1]9.ведомства'!H1224</f>
        <v>0</v>
      </c>
      <c r="E190" s="15">
        <f>'[1]9.ведомства'!I1224</f>
        <v>0</v>
      </c>
      <c r="F190" s="15">
        <f>'[1]9.ведомства'!J1224</f>
        <v>0</v>
      </c>
      <c r="G190" s="15">
        <f>'[1]9.ведомства'!K1224</f>
        <v>125600</v>
      </c>
      <c r="H190" s="15">
        <f>'[1]9.ведомства'!L1224</f>
        <v>0</v>
      </c>
    </row>
    <row r="191" spans="1:9" s="44" customFormat="1" ht="25.5" x14ac:dyDescent="0.25">
      <c r="A191" s="16" t="s">
        <v>153</v>
      </c>
      <c r="B191" s="21" t="s">
        <v>154</v>
      </c>
      <c r="C191" s="15">
        <f t="shared" si="80"/>
        <v>11391293.77</v>
      </c>
      <c r="D191" s="15">
        <f t="shared" si="80"/>
        <v>0</v>
      </c>
      <c r="E191" s="15">
        <f t="shared" si="80"/>
        <v>0</v>
      </c>
      <c r="F191" s="15">
        <f t="shared" si="80"/>
        <v>0</v>
      </c>
      <c r="G191" s="15">
        <f t="shared" si="80"/>
        <v>11391293.77</v>
      </c>
      <c r="H191" s="15">
        <f t="shared" si="80"/>
        <v>0</v>
      </c>
    </row>
    <row r="192" spans="1:9" s="44" customFormat="1" x14ac:dyDescent="0.25">
      <c r="A192" s="17" t="s">
        <v>21</v>
      </c>
      <c r="B192" s="8" t="s">
        <v>22</v>
      </c>
      <c r="C192" s="15">
        <f>'[1]9.ведомства'!G1227</f>
        <v>11391293.77</v>
      </c>
      <c r="D192" s="15">
        <f>'[1]9.ведомства'!H1227</f>
        <v>0</v>
      </c>
      <c r="E192" s="15">
        <f>'[1]9.ведомства'!I1227</f>
        <v>0</v>
      </c>
      <c r="F192" s="15">
        <f>'[1]9.ведомства'!J1227</f>
        <v>0</v>
      </c>
      <c r="G192" s="15">
        <f>'[1]9.ведомства'!K1227</f>
        <v>11391293.77</v>
      </c>
      <c r="H192" s="15">
        <f>'[1]9.ведомства'!L1226</f>
        <v>0</v>
      </c>
    </row>
    <row r="193" spans="1:9" s="44" customFormat="1" x14ac:dyDescent="0.25">
      <c r="A193" s="58" t="s">
        <v>155</v>
      </c>
      <c r="B193" s="58"/>
      <c r="C193" s="15">
        <f t="shared" ref="C193:H193" si="81">C196+C198+C202+C204+C206+C194+C200</f>
        <v>49746984.039999999</v>
      </c>
      <c r="D193" s="15">
        <f t="shared" si="81"/>
        <v>11982778.050000001</v>
      </c>
      <c r="E193" s="15">
        <f t="shared" si="81"/>
        <v>32126.79</v>
      </c>
      <c r="F193" s="15">
        <f t="shared" si="81"/>
        <v>0</v>
      </c>
      <c r="G193" s="15">
        <f t="shared" si="81"/>
        <v>49779110.829999998</v>
      </c>
      <c r="H193" s="15">
        <f t="shared" si="81"/>
        <v>11982778.050000001</v>
      </c>
      <c r="I193" s="45"/>
    </row>
    <row r="194" spans="1:9" s="44" customFormat="1" ht="25.5" x14ac:dyDescent="0.25">
      <c r="A194" s="16" t="s">
        <v>156</v>
      </c>
      <c r="B194" s="20" t="s">
        <v>157</v>
      </c>
      <c r="C194" s="15">
        <f t="shared" ref="C194:H194" si="82">C195</f>
        <v>11982778.050000001</v>
      </c>
      <c r="D194" s="15">
        <f t="shared" si="82"/>
        <v>11982778.050000001</v>
      </c>
      <c r="E194" s="15">
        <f t="shared" si="82"/>
        <v>0</v>
      </c>
      <c r="F194" s="15">
        <f t="shared" si="82"/>
        <v>0</v>
      </c>
      <c r="G194" s="15">
        <f t="shared" si="82"/>
        <v>11982778.050000001</v>
      </c>
      <c r="H194" s="15">
        <f t="shared" si="82"/>
        <v>11982778.050000001</v>
      </c>
    </row>
    <row r="195" spans="1:9" s="44" customFormat="1" x14ac:dyDescent="0.25">
      <c r="A195" s="17" t="s">
        <v>80</v>
      </c>
      <c r="B195" s="8" t="s">
        <v>81</v>
      </c>
      <c r="C195" s="15">
        <f>'[1]9.ведомства'!G1608</f>
        <v>11982778.050000001</v>
      </c>
      <c r="D195" s="15">
        <f>'[1]9.ведомства'!H1608</f>
        <v>11982778.050000001</v>
      </c>
      <c r="E195" s="15">
        <f>'[1]9.ведомства'!I1608</f>
        <v>0</v>
      </c>
      <c r="F195" s="15">
        <f>'[1]9.ведомства'!J1608</f>
        <v>0</v>
      </c>
      <c r="G195" s="15">
        <f>'[1]9.ведомства'!K1608</f>
        <v>11982778.050000001</v>
      </c>
      <c r="H195" s="15">
        <f>'[1]9.ведомства'!L1608</f>
        <v>11982778.050000001</v>
      </c>
    </row>
    <row r="196" spans="1:9" s="44" customFormat="1" ht="24" x14ac:dyDescent="0.25">
      <c r="A196" s="16" t="s">
        <v>158</v>
      </c>
      <c r="B196" s="8" t="s">
        <v>159</v>
      </c>
      <c r="C196" s="15">
        <f t="shared" ref="C196:H196" si="83">SUM(C197:C197)</f>
        <v>1941739.17</v>
      </c>
      <c r="D196" s="15">
        <f t="shared" si="83"/>
        <v>0</v>
      </c>
      <c r="E196" s="15">
        <f t="shared" si="83"/>
        <v>0</v>
      </c>
      <c r="F196" s="15">
        <f t="shared" si="83"/>
        <v>0</v>
      </c>
      <c r="G196" s="15">
        <f t="shared" si="83"/>
        <v>1941739.17</v>
      </c>
      <c r="H196" s="15">
        <f t="shared" si="83"/>
        <v>0</v>
      </c>
    </row>
    <row r="197" spans="1:9" s="44" customFormat="1" x14ac:dyDescent="0.25">
      <c r="A197" s="17" t="s">
        <v>80</v>
      </c>
      <c r="B197" s="8" t="s">
        <v>81</v>
      </c>
      <c r="C197" s="15">
        <f>'[1]9.ведомства'!G1609</f>
        <v>1941739.17</v>
      </c>
      <c r="D197" s="15">
        <f>'[1]9.ведомства'!H1609</f>
        <v>0</v>
      </c>
      <c r="E197" s="15">
        <f>'[1]9.ведомства'!I1609</f>
        <v>0</v>
      </c>
      <c r="F197" s="15">
        <f>'[1]9.ведомства'!J1609</f>
        <v>0</v>
      </c>
      <c r="G197" s="15">
        <f>'[1]9.ведомства'!K1609</f>
        <v>1941739.17</v>
      </c>
      <c r="H197" s="15">
        <f>'[1]9.ведомства'!L1609</f>
        <v>0</v>
      </c>
    </row>
    <row r="198" spans="1:9" s="44" customFormat="1" x14ac:dyDescent="0.25">
      <c r="A198" s="16" t="s">
        <v>160</v>
      </c>
      <c r="B198" s="8" t="s">
        <v>161</v>
      </c>
      <c r="C198" s="15">
        <f t="shared" ref="C198:H198" si="84">C199</f>
        <v>770000</v>
      </c>
      <c r="D198" s="15">
        <f t="shared" si="84"/>
        <v>0</v>
      </c>
      <c r="E198" s="15">
        <f t="shared" si="84"/>
        <v>0</v>
      </c>
      <c r="F198" s="15">
        <f t="shared" si="84"/>
        <v>0</v>
      </c>
      <c r="G198" s="15">
        <f t="shared" si="84"/>
        <v>770000</v>
      </c>
      <c r="H198" s="15">
        <f t="shared" si="84"/>
        <v>0</v>
      </c>
    </row>
    <row r="199" spans="1:9" s="44" customFormat="1" x14ac:dyDescent="0.25">
      <c r="A199" s="17" t="s">
        <v>21</v>
      </c>
      <c r="B199" s="8" t="s">
        <v>22</v>
      </c>
      <c r="C199" s="15">
        <f>'[1]9.ведомства'!G1200</f>
        <v>770000</v>
      </c>
      <c r="D199" s="15">
        <f>'[1]9.ведомства'!H1200</f>
        <v>0</v>
      </c>
      <c r="E199" s="15">
        <f>'[1]9.ведомства'!I1200</f>
        <v>0</v>
      </c>
      <c r="F199" s="15">
        <f>'[1]9.ведомства'!J1200</f>
        <v>0</v>
      </c>
      <c r="G199" s="15">
        <f>'[1]9.ведомства'!K1200</f>
        <v>770000</v>
      </c>
      <c r="H199" s="15">
        <f>'[1]9.ведомства'!L1200</f>
        <v>0</v>
      </c>
    </row>
    <row r="200" spans="1:9" s="44" customFormat="1" ht="25.5" x14ac:dyDescent="0.25">
      <c r="A200" s="16" t="s">
        <v>162</v>
      </c>
      <c r="B200" s="20" t="s">
        <v>163</v>
      </c>
      <c r="C200" s="15">
        <f t="shared" ref="C200:H200" si="85">C201</f>
        <v>18186775.819999997</v>
      </c>
      <c r="D200" s="15">
        <f t="shared" si="85"/>
        <v>0</v>
      </c>
      <c r="E200" s="15">
        <f t="shared" si="85"/>
        <v>0</v>
      </c>
      <c r="F200" s="15">
        <f t="shared" si="85"/>
        <v>0</v>
      </c>
      <c r="G200" s="15">
        <f t="shared" si="85"/>
        <v>18186775.819999997</v>
      </c>
      <c r="H200" s="15">
        <f t="shared" si="85"/>
        <v>0</v>
      </c>
    </row>
    <row r="201" spans="1:9" s="44" customFormat="1" x14ac:dyDescent="0.25">
      <c r="A201" s="17" t="s">
        <v>80</v>
      </c>
      <c r="B201" s="8" t="s">
        <v>81</v>
      </c>
      <c r="C201" s="15">
        <f>'[1]9.ведомства'!G1612</f>
        <v>18186775.819999997</v>
      </c>
      <c r="D201" s="15">
        <f>'[1]9.ведомства'!H1612</f>
        <v>0</v>
      </c>
      <c r="E201" s="15">
        <f>'[1]9.ведомства'!I1612</f>
        <v>0</v>
      </c>
      <c r="F201" s="15">
        <f>'[1]9.ведомства'!J1612</f>
        <v>0</v>
      </c>
      <c r="G201" s="15">
        <f>'[1]9.ведомства'!K1612</f>
        <v>18186775.819999997</v>
      </c>
      <c r="H201" s="15">
        <f>'[1]9.ведомства'!L1612</f>
        <v>0</v>
      </c>
    </row>
    <row r="202" spans="1:9" s="44" customFormat="1" x14ac:dyDescent="0.25">
      <c r="A202" s="16" t="s">
        <v>164</v>
      </c>
      <c r="B202" s="24" t="s">
        <v>165</v>
      </c>
      <c r="C202" s="15">
        <f t="shared" ref="C202:H202" si="86">SUM(C203:C203)</f>
        <v>4736691</v>
      </c>
      <c r="D202" s="15">
        <f t="shared" si="86"/>
        <v>0</v>
      </c>
      <c r="E202" s="15">
        <f t="shared" si="86"/>
        <v>0</v>
      </c>
      <c r="F202" s="15">
        <f t="shared" si="86"/>
        <v>0</v>
      </c>
      <c r="G202" s="15">
        <f t="shared" si="86"/>
        <v>4736691</v>
      </c>
      <c r="H202" s="15">
        <f t="shared" si="86"/>
        <v>0</v>
      </c>
    </row>
    <row r="203" spans="1:9" s="44" customFormat="1" x14ac:dyDescent="0.25">
      <c r="A203" s="17" t="s">
        <v>21</v>
      </c>
      <c r="B203" s="8" t="s">
        <v>22</v>
      </c>
      <c r="C203" s="15">
        <f>'[1]9.ведомства'!G1203</f>
        <v>4736691</v>
      </c>
      <c r="D203" s="15">
        <f>'[1]9.ведомства'!H1203</f>
        <v>0</v>
      </c>
      <c r="E203" s="15">
        <f>'[1]9.ведомства'!I1203</f>
        <v>0</v>
      </c>
      <c r="F203" s="15">
        <f>'[1]9.ведомства'!J1203</f>
        <v>0</v>
      </c>
      <c r="G203" s="15">
        <f>'[1]9.ведомства'!K1203</f>
        <v>4736691</v>
      </c>
      <c r="H203" s="15">
        <f>'[1]9.ведомства'!L1203</f>
        <v>0</v>
      </c>
    </row>
    <row r="204" spans="1:9" s="44" customFormat="1" x14ac:dyDescent="0.25">
      <c r="A204" s="16" t="s">
        <v>166</v>
      </c>
      <c r="B204" s="24" t="s">
        <v>167</v>
      </c>
      <c r="C204" s="15">
        <f t="shared" ref="C204:H204" si="87">C205</f>
        <v>12129000</v>
      </c>
      <c r="D204" s="15">
        <f t="shared" si="87"/>
        <v>0</v>
      </c>
      <c r="E204" s="15">
        <f t="shared" si="87"/>
        <v>0</v>
      </c>
      <c r="F204" s="15">
        <f t="shared" si="87"/>
        <v>0</v>
      </c>
      <c r="G204" s="15">
        <f t="shared" si="87"/>
        <v>12129000</v>
      </c>
      <c r="H204" s="15">
        <f t="shared" si="87"/>
        <v>0</v>
      </c>
    </row>
    <row r="205" spans="1:9" s="44" customFormat="1" x14ac:dyDescent="0.25">
      <c r="A205" s="17" t="s">
        <v>80</v>
      </c>
      <c r="B205" s="8" t="s">
        <v>81</v>
      </c>
      <c r="C205" s="15">
        <f>'[1]9.ведомства'!G1620</f>
        <v>12129000</v>
      </c>
      <c r="D205" s="15">
        <f>'[1]9.ведомства'!H1620</f>
        <v>0</v>
      </c>
      <c r="E205" s="15">
        <f>'[1]9.ведомства'!I1620</f>
        <v>0</v>
      </c>
      <c r="F205" s="15">
        <f>'[1]9.ведомства'!J1620</f>
        <v>0</v>
      </c>
      <c r="G205" s="15">
        <f>'[1]9.ведомства'!K1620</f>
        <v>12129000</v>
      </c>
      <c r="H205" s="15">
        <f>'[1]9.ведомства'!L1620</f>
        <v>0</v>
      </c>
    </row>
    <row r="206" spans="1:9" s="44" customFormat="1" x14ac:dyDescent="0.25">
      <c r="A206" s="16" t="s">
        <v>168</v>
      </c>
      <c r="B206" s="8" t="s">
        <v>169</v>
      </c>
      <c r="C206" s="15">
        <f t="shared" ref="C206:H206" si="88">C207</f>
        <v>0</v>
      </c>
      <c r="D206" s="15">
        <f t="shared" si="88"/>
        <v>0</v>
      </c>
      <c r="E206" s="15">
        <f t="shared" si="88"/>
        <v>32126.79</v>
      </c>
      <c r="F206" s="15">
        <f t="shared" si="88"/>
        <v>0</v>
      </c>
      <c r="G206" s="15">
        <f t="shared" si="88"/>
        <v>32126.79</v>
      </c>
      <c r="H206" s="15">
        <f t="shared" si="88"/>
        <v>0</v>
      </c>
    </row>
    <row r="207" spans="1:9" s="44" customFormat="1" x14ac:dyDescent="0.25">
      <c r="A207" s="17" t="s">
        <v>21</v>
      </c>
      <c r="B207" s="8" t="s">
        <v>22</v>
      </c>
      <c r="C207" s="15">
        <f>'[1]9.ведомства'!G1204</f>
        <v>0</v>
      </c>
      <c r="D207" s="15">
        <f>'[1]9.ведомства'!H1204</f>
        <v>0</v>
      </c>
      <c r="E207" s="15">
        <f>'[1]9.ведомства'!I1204</f>
        <v>32126.79</v>
      </c>
      <c r="F207" s="15">
        <f>'[1]9.ведомства'!J1204</f>
        <v>0</v>
      </c>
      <c r="G207" s="15">
        <f>'[1]9.ведомства'!K1204</f>
        <v>32126.79</v>
      </c>
      <c r="H207" s="15">
        <f>'[1]9.ведомства'!L1204</f>
        <v>0</v>
      </c>
    </row>
    <row r="208" spans="1:9" s="44" customFormat="1" ht="21" customHeight="1" x14ac:dyDescent="0.25">
      <c r="A208" s="66" t="s">
        <v>170</v>
      </c>
      <c r="B208" s="67"/>
      <c r="C208" s="15">
        <f>C209+C217+C219+C221+C229+C223+C225+C211+C237+C213+C239+C215+C241+C243+C231+C233+C235+C245+C227</f>
        <v>75853388.409999996</v>
      </c>
      <c r="D208" s="15">
        <f t="shared" ref="D208:H208" si="89">D209+D217+D219+D221+D229+D223+D225+D211+D237+D213+D239+D215+D241+D243+D231+D233+D235+D245+D227</f>
        <v>10619450</v>
      </c>
      <c r="E208" s="15">
        <f t="shared" si="89"/>
        <v>1451862.1</v>
      </c>
      <c r="F208" s="15">
        <f t="shared" si="89"/>
        <v>0</v>
      </c>
      <c r="G208" s="15">
        <f t="shared" si="89"/>
        <v>77305250.50999999</v>
      </c>
      <c r="H208" s="15">
        <f t="shared" si="89"/>
        <v>10619450</v>
      </c>
      <c r="I208" s="45"/>
    </row>
    <row r="209" spans="1:8" s="44" customFormat="1" x14ac:dyDescent="0.25">
      <c r="A209" s="16" t="s">
        <v>172</v>
      </c>
      <c r="B209" s="24" t="s">
        <v>173</v>
      </c>
      <c r="C209" s="15">
        <f t="shared" ref="C209:H209" si="90">C210</f>
        <v>9445351</v>
      </c>
      <c r="D209" s="15">
        <f t="shared" si="90"/>
        <v>0</v>
      </c>
      <c r="E209" s="15">
        <f t="shared" si="90"/>
        <v>-95026.59</v>
      </c>
      <c r="F209" s="15">
        <f t="shared" si="90"/>
        <v>0</v>
      </c>
      <c r="G209" s="15">
        <f t="shared" si="90"/>
        <v>9350324.4100000001</v>
      </c>
      <c r="H209" s="15">
        <f t="shared" si="90"/>
        <v>0</v>
      </c>
    </row>
    <row r="210" spans="1:8" s="44" customFormat="1" x14ac:dyDescent="0.25">
      <c r="A210" s="17" t="s">
        <v>21</v>
      </c>
      <c r="B210" s="8" t="s">
        <v>22</v>
      </c>
      <c r="C210" s="15">
        <f>'[1]9.ведомства'!G1250</f>
        <v>9445351</v>
      </c>
      <c r="D210" s="15">
        <f>'[1]9.ведомства'!H1250</f>
        <v>0</v>
      </c>
      <c r="E210" s="15">
        <f>'[1]9.ведомства'!I1250</f>
        <v>-95026.59</v>
      </c>
      <c r="F210" s="15">
        <f>'[1]9.ведомства'!J1250</f>
        <v>0</v>
      </c>
      <c r="G210" s="15">
        <f>'[1]9.ведомства'!K1250</f>
        <v>9350324.4100000001</v>
      </c>
      <c r="H210" s="15">
        <f>'[1]9.ведомства'!L1250</f>
        <v>0</v>
      </c>
    </row>
    <row r="211" spans="1:8" s="44" customFormat="1" x14ac:dyDescent="0.25">
      <c r="A211" s="16" t="s">
        <v>174</v>
      </c>
      <c r="B211" s="20" t="s">
        <v>175</v>
      </c>
      <c r="C211" s="15">
        <f t="shared" ref="C211:H211" si="91">C212</f>
        <v>648220</v>
      </c>
      <c r="D211" s="15">
        <f t="shared" si="91"/>
        <v>0</v>
      </c>
      <c r="E211" s="15">
        <f t="shared" si="91"/>
        <v>-135339.75</v>
      </c>
      <c r="F211" s="15">
        <f t="shared" si="91"/>
        <v>0</v>
      </c>
      <c r="G211" s="15">
        <f t="shared" si="91"/>
        <v>512880.25</v>
      </c>
      <c r="H211" s="15">
        <f t="shared" si="91"/>
        <v>0</v>
      </c>
    </row>
    <row r="212" spans="1:8" s="44" customFormat="1" x14ac:dyDescent="0.25">
      <c r="A212" s="17" t="s">
        <v>21</v>
      </c>
      <c r="B212" s="8" t="s">
        <v>22</v>
      </c>
      <c r="C212" s="15">
        <f>'[1]9.ведомства'!G1253</f>
        <v>648220</v>
      </c>
      <c r="D212" s="15">
        <f>'[1]9.ведомства'!H1253</f>
        <v>0</v>
      </c>
      <c r="E212" s="15">
        <f>'[1]9.ведомства'!I1253</f>
        <v>-135339.75</v>
      </c>
      <c r="F212" s="15">
        <f>'[1]9.ведомства'!J1253</f>
        <v>0</v>
      </c>
      <c r="G212" s="15">
        <f>'[1]9.ведомства'!K1253</f>
        <v>512880.25</v>
      </c>
      <c r="H212" s="15">
        <f>'[1]9.ведомства'!L1253</f>
        <v>0</v>
      </c>
    </row>
    <row r="213" spans="1:8" s="44" customFormat="1" x14ac:dyDescent="0.25">
      <c r="A213" s="16" t="s">
        <v>176</v>
      </c>
      <c r="B213" s="8" t="s">
        <v>177</v>
      </c>
      <c r="C213" s="15">
        <f t="shared" ref="C213:H213" si="92">C214</f>
        <v>658000</v>
      </c>
      <c r="D213" s="15">
        <f t="shared" si="92"/>
        <v>0</v>
      </c>
      <c r="E213" s="15">
        <f t="shared" si="92"/>
        <v>135339.75</v>
      </c>
      <c r="F213" s="15">
        <f t="shared" si="92"/>
        <v>0</v>
      </c>
      <c r="G213" s="15">
        <f t="shared" si="92"/>
        <v>793339.75</v>
      </c>
      <c r="H213" s="15">
        <f t="shared" si="92"/>
        <v>0</v>
      </c>
    </row>
    <row r="214" spans="1:8" s="44" customFormat="1" x14ac:dyDescent="0.25">
      <c r="A214" s="17" t="s">
        <v>21</v>
      </c>
      <c r="B214" s="8" t="s">
        <v>22</v>
      </c>
      <c r="C214" s="15">
        <f>'[1]9.ведомства'!G1256</f>
        <v>658000</v>
      </c>
      <c r="D214" s="15">
        <f>'[1]9.ведомства'!H1256</f>
        <v>0</v>
      </c>
      <c r="E214" s="15">
        <f>'[1]9.ведомства'!I1256</f>
        <v>135339.75</v>
      </c>
      <c r="F214" s="15">
        <f>'[1]9.ведомства'!J1256</f>
        <v>0</v>
      </c>
      <c r="G214" s="15">
        <f>'[1]9.ведомства'!K1256</f>
        <v>793339.75</v>
      </c>
      <c r="H214" s="15">
        <f>'[1]9.ведомства'!L1256</f>
        <v>0</v>
      </c>
    </row>
    <row r="215" spans="1:8" s="44" customFormat="1" x14ac:dyDescent="0.25">
      <c r="A215" s="16" t="s">
        <v>178</v>
      </c>
      <c r="B215" s="20" t="s">
        <v>179</v>
      </c>
      <c r="C215" s="15">
        <f t="shared" ref="C215:H215" si="93">C216</f>
        <v>157640.04</v>
      </c>
      <c r="D215" s="15">
        <f t="shared" si="93"/>
        <v>0</v>
      </c>
      <c r="E215" s="15">
        <f t="shared" si="93"/>
        <v>0</v>
      </c>
      <c r="F215" s="15">
        <f t="shared" si="93"/>
        <v>0</v>
      </c>
      <c r="G215" s="15">
        <f t="shared" si="93"/>
        <v>157640.04</v>
      </c>
      <c r="H215" s="15">
        <f t="shared" si="93"/>
        <v>0</v>
      </c>
    </row>
    <row r="216" spans="1:8" s="44" customFormat="1" x14ac:dyDescent="0.25">
      <c r="A216" s="17" t="s">
        <v>21</v>
      </c>
      <c r="B216" s="8" t="s">
        <v>22</v>
      </c>
      <c r="C216" s="15">
        <f>'[1]9.ведомства'!G1259</f>
        <v>157640.04</v>
      </c>
      <c r="D216" s="15">
        <f>'[1]9.ведомства'!H1259</f>
        <v>0</v>
      </c>
      <c r="E216" s="15">
        <f>'[1]9.ведомства'!I1259</f>
        <v>0</v>
      </c>
      <c r="F216" s="15">
        <f>'[1]9.ведомства'!J1259</f>
        <v>0</v>
      </c>
      <c r="G216" s="15">
        <f>'[1]9.ведомства'!K1259</f>
        <v>157640.04</v>
      </c>
      <c r="H216" s="15">
        <f>'[1]9.ведомства'!L1259</f>
        <v>0</v>
      </c>
    </row>
    <row r="217" spans="1:8" s="44" customFormat="1" x14ac:dyDescent="0.25">
      <c r="A217" s="16" t="s">
        <v>181</v>
      </c>
      <c r="B217" s="23" t="s">
        <v>182</v>
      </c>
      <c r="C217" s="15">
        <f t="shared" ref="C217:H217" si="94">C218</f>
        <v>10185750</v>
      </c>
      <c r="D217" s="15">
        <f t="shared" si="94"/>
        <v>10185750</v>
      </c>
      <c r="E217" s="15">
        <f t="shared" si="94"/>
        <v>0</v>
      </c>
      <c r="F217" s="15">
        <f t="shared" si="94"/>
        <v>0</v>
      </c>
      <c r="G217" s="15">
        <f t="shared" si="94"/>
        <v>10185750</v>
      </c>
      <c r="H217" s="15">
        <f t="shared" si="94"/>
        <v>10185750</v>
      </c>
    </row>
    <row r="218" spans="1:8" s="44" customFormat="1" x14ac:dyDescent="0.25">
      <c r="A218" s="17" t="s">
        <v>21</v>
      </c>
      <c r="B218" s="8" t="s">
        <v>22</v>
      </c>
      <c r="C218" s="15">
        <f>'[1]9.ведомства'!G1122</f>
        <v>10185750</v>
      </c>
      <c r="D218" s="15">
        <f>'[1]9.ведомства'!H1122</f>
        <v>10185750</v>
      </c>
      <c r="E218" s="15">
        <f>'[1]9.ведомства'!I1122</f>
        <v>0</v>
      </c>
      <c r="F218" s="15">
        <f>'[1]9.ведомства'!J1122</f>
        <v>0</v>
      </c>
      <c r="G218" s="15">
        <f>'[1]9.ведомства'!K1122</f>
        <v>10185750</v>
      </c>
      <c r="H218" s="15">
        <f>'[1]9.ведомства'!L1122</f>
        <v>10185750</v>
      </c>
    </row>
    <row r="219" spans="1:8" s="44" customFormat="1" ht="25.5" x14ac:dyDescent="0.25">
      <c r="A219" s="16" t="s">
        <v>183</v>
      </c>
      <c r="B219" s="23" t="s">
        <v>184</v>
      </c>
      <c r="C219" s="15">
        <f t="shared" ref="C219:H219" si="95">C220</f>
        <v>18200</v>
      </c>
      <c r="D219" s="15">
        <f t="shared" si="95"/>
        <v>18200</v>
      </c>
      <c r="E219" s="15">
        <f t="shared" si="95"/>
        <v>0</v>
      </c>
      <c r="F219" s="15">
        <f t="shared" si="95"/>
        <v>0</v>
      </c>
      <c r="G219" s="15">
        <f t="shared" si="95"/>
        <v>18200</v>
      </c>
      <c r="H219" s="15">
        <f t="shared" si="95"/>
        <v>18200</v>
      </c>
    </row>
    <row r="220" spans="1:8" s="44" customFormat="1" x14ac:dyDescent="0.25">
      <c r="A220" s="17" t="s">
        <v>21</v>
      </c>
      <c r="B220" s="8" t="s">
        <v>22</v>
      </c>
      <c r="C220" s="15">
        <f>'[1]9.ведомства'!G1124</f>
        <v>18200</v>
      </c>
      <c r="D220" s="15">
        <f>'[1]9.ведомства'!H1124</f>
        <v>18200</v>
      </c>
      <c r="E220" s="15">
        <f>'[1]9.ведомства'!I1124</f>
        <v>0</v>
      </c>
      <c r="F220" s="15">
        <f>'[1]9.ведомства'!J1124</f>
        <v>0</v>
      </c>
      <c r="G220" s="15">
        <f>'[1]9.ведомства'!K1124</f>
        <v>18200</v>
      </c>
      <c r="H220" s="15">
        <f>'[1]9.ведомства'!L1124</f>
        <v>18200</v>
      </c>
    </row>
    <row r="221" spans="1:8" s="44" customFormat="1" x14ac:dyDescent="0.25">
      <c r="A221" s="16" t="s">
        <v>185</v>
      </c>
      <c r="B221" s="21" t="s">
        <v>186</v>
      </c>
      <c r="C221" s="15">
        <f t="shared" ref="C221:H221" si="96">C222</f>
        <v>1924759.96</v>
      </c>
      <c r="D221" s="15">
        <f t="shared" si="96"/>
        <v>0</v>
      </c>
      <c r="E221" s="15">
        <f t="shared" si="96"/>
        <v>-63760.959999999999</v>
      </c>
      <c r="F221" s="15">
        <f t="shared" si="96"/>
        <v>0</v>
      </c>
      <c r="G221" s="15">
        <f t="shared" si="96"/>
        <v>1860999</v>
      </c>
      <c r="H221" s="15">
        <f t="shared" si="96"/>
        <v>0</v>
      </c>
    </row>
    <row r="222" spans="1:8" s="44" customFormat="1" x14ac:dyDescent="0.25">
      <c r="A222" s="17" t="s">
        <v>21</v>
      </c>
      <c r="B222" s="8" t="s">
        <v>22</v>
      </c>
      <c r="C222" s="15">
        <f>'[1]9.ведомства'!G1264</f>
        <v>1924759.96</v>
      </c>
      <c r="D222" s="15">
        <f>'[1]9.ведомства'!H1264</f>
        <v>0</v>
      </c>
      <c r="E222" s="15">
        <f>-3760.96-60000</f>
        <v>-63760.959999999999</v>
      </c>
      <c r="F222" s="15">
        <f>'[1]9.ведомства'!J1264</f>
        <v>0</v>
      </c>
      <c r="G222" s="15">
        <f>E222+C222</f>
        <v>1860999</v>
      </c>
      <c r="H222" s="15">
        <f>'[1]9.ведомства'!L1264</f>
        <v>0</v>
      </c>
    </row>
    <row r="223" spans="1:8" s="44" customFormat="1" x14ac:dyDescent="0.25">
      <c r="A223" s="17" t="s">
        <v>187</v>
      </c>
      <c r="B223" s="20" t="s">
        <v>188</v>
      </c>
      <c r="C223" s="15">
        <f t="shared" ref="C223:H223" si="97">C224</f>
        <v>550000</v>
      </c>
      <c r="D223" s="15">
        <f t="shared" si="97"/>
        <v>0</v>
      </c>
      <c r="E223" s="15">
        <f t="shared" si="97"/>
        <v>-41958.93</v>
      </c>
      <c r="F223" s="15">
        <f t="shared" si="97"/>
        <v>0</v>
      </c>
      <c r="G223" s="15">
        <f t="shared" si="97"/>
        <v>508041.07</v>
      </c>
      <c r="H223" s="15">
        <f t="shared" si="97"/>
        <v>0</v>
      </c>
    </row>
    <row r="224" spans="1:8" s="44" customFormat="1" x14ac:dyDescent="0.25">
      <c r="A224" s="17" t="s">
        <v>21</v>
      </c>
      <c r="B224" s="8" t="s">
        <v>22</v>
      </c>
      <c r="C224" s="15">
        <f>'[1]9.ведомства'!G1274</f>
        <v>550000</v>
      </c>
      <c r="D224" s="15">
        <f>'[1]9.ведомства'!H1274</f>
        <v>0</v>
      </c>
      <c r="E224" s="15">
        <f>'[1]9.ведомства'!I1274</f>
        <v>-41958.93</v>
      </c>
      <c r="F224" s="15">
        <f>'[1]9.ведомства'!J1274</f>
        <v>0</v>
      </c>
      <c r="G224" s="15">
        <f>'[1]9.ведомства'!K1274</f>
        <v>508041.07</v>
      </c>
      <c r="H224" s="15">
        <f>'[1]9.ведомства'!L1274</f>
        <v>0</v>
      </c>
    </row>
    <row r="225" spans="1:8" s="44" customFormat="1" x14ac:dyDescent="0.25">
      <c r="A225" s="17" t="s">
        <v>189</v>
      </c>
      <c r="B225" s="20" t="s">
        <v>190</v>
      </c>
      <c r="C225" s="15">
        <f t="shared" ref="C225:H225" si="98">C226</f>
        <v>921042</v>
      </c>
      <c r="D225" s="15">
        <f t="shared" si="98"/>
        <v>0</v>
      </c>
      <c r="E225" s="15">
        <f t="shared" si="98"/>
        <v>1452608.58</v>
      </c>
      <c r="F225" s="15">
        <f t="shared" si="98"/>
        <v>0</v>
      </c>
      <c r="G225" s="15">
        <f t="shared" si="98"/>
        <v>2373650.58</v>
      </c>
      <c r="H225" s="15">
        <f t="shared" si="98"/>
        <v>0</v>
      </c>
    </row>
    <row r="226" spans="1:8" s="44" customFormat="1" x14ac:dyDescent="0.25">
      <c r="A226" s="17" t="s">
        <v>21</v>
      </c>
      <c r="B226" s="8" t="s">
        <v>22</v>
      </c>
      <c r="C226" s="15">
        <f>'[1]9.ведомства'!G1276</f>
        <v>921042</v>
      </c>
      <c r="D226" s="15">
        <f>'[1]9.ведомства'!H1276</f>
        <v>0</v>
      </c>
      <c r="E226" s="15">
        <f>'[1]9.ведомства'!I1276</f>
        <v>1452608.58</v>
      </c>
      <c r="F226" s="15">
        <f>'[1]9.ведомства'!J1276</f>
        <v>0</v>
      </c>
      <c r="G226" s="15">
        <f>'[1]9.ведомства'!K1276</f>
        <v>2373650.58</v>
      </c>
      <c r="H226" s="15">
        <f>'[1]9.ведомства'!L1276</f>
        <v>0</v>
      </c>
    </row>
    <row r="227" spans="1:8" s="44" customFormat="1" ht="25.5" x14ac:dyDescent="0.25">
      <c r="A227" s="17" t="s">
        <v>191</v>
      </c>
      <c r="B227" s="21" t="s">
        <v>82</v>
      </c>
      <c r="C227" s="15">
        <f>C228</f>
        <v>54000</v>
      </c>
      <c r="D227" s="15">
        <f t="shared" ref="D227:H227" si="99">D228</f>
        <v>0</v>
      </c>
      <c r="E227" s="15">
        <f t="shared" si="99"/>
        <v>47863</v>
      </c>
      <c r="F227" s="15">
        <f t="shared" si="99"/>
        <v>0</v>
      </c>
      <c r="G227" s="15">
        <f t="shared" si="99"/>
        <v>101863</v>
      </c>
      <c r="H227" s="15">
        <f t="shared" si="99"/>
        <v>0</v>
      </c>
    </row>
    <row r="228" spans="1:8" s="44" customFormat="1" x14ac:dyDescent="0.25">
      <c r="A228" s="17" t="s">
        <v>21</v>
      </c>
      <c r="B228" s="8" t="s">
        <v>22</v>
      </c>
      <c r="C228" s="15">
        <f>'[1]9.ведомства'!G1278</f>
        <v>54000</v>
      </c>
      <c r="D228" s="15">
        <f>'[1]9.ведомства'!H1278</f>
        <v>0</v>
      </c>
      <c r="E228" s="15">
        <f>'[1]9.ведомства'!I1278</f>
        <v>47863</v>
      </c>
      <c r="F228" s="15">
        <f>'[1]9.ведомства'!J1278</f>
        <v>0</v>
      </c>
      <c r="G228" s="15">
        <f>'[1]9.ведомства'!K1278</f>
        <v>101863</v>
      </c>
      <c r="H228" s="15">
        <f>'[1]9.ведомства'!L1278</f>
        <v>0</v>
      </c>
    </row>
    <row r="229" spans="1:8" s="44" customFormat="1" ht="25.5" x14ac:dyDescent="0.25">
      <c r="A229" s="16" t="s">
        <v>192</v>
      </c>
      <c r="B229" s="22" t="s">
        <v>193</v>
      </c>
      <c r="C229" s="15">
        <f t="shared" ref="C229:H229" si="100">C230</f>
        <v>3043989</v>
      </c>
      <c r="D229" s="15">
        <f t="shared" si="100"/>
        <v>0</v>
      </c>
      <c r="E229" s="15">
        <f t="shared" si="100"/>
        <v>0</v>
      </c>
      <c r="F229" s="15">
        <f t="shared" si="100"/>
        <v>0</v>
      </c>
      <c r="G229" s="15">
        <f t="shared" si="100"/>
        <v>3043989</v>
      </c>
      <c r="H229" s="15">
        <f t="shared" si="100"/>
        <v>0</v>
      </c>
    </row>
    <row r="230" spans="1:8" s="44" customFormat="1" x14ac:dyDescent="0.25">
      <c r="A230" s="17" t="s">
        <v>21</v>
      </c>
      <c r="B230" s="8" t="s">
        <v>22</v>
      </c>
      <c r="C230" s="15">
        <f>'[1]9.ведомства'!G1282</f>
        <v>3043989</v>
      </c>
      <c r="D230" s="15">
        <f>'[1]9.ведомства'!H1282</f>
        <v>0</v>
      </c>
      <c r="E230" s="15">
        <f>'[1]9.ведомства'!I1282</f>
        <v>0</v>
      </c>
      <c r="F230" s="15">
        <f>'[1]9.ведомства'!J1282</f>
        <v>0</v>
      </c>
      <c r="G230" s="15">
        <f>'[1]9.ведомства'!K1282</f>
        <v>3043989</v>
      </c>
      <c r="H230" s="15">
        <f>'[1]9.ведомства'!L1282</f>
        <v>0</v>
      </c>
    </row>
    <row r="231" spans="1:8" s="44" customFormat="1" x14ac:dyDescent="0.25">
      <c r="A231" s="16" t="s">
        <v>194</v>
      </c>
      <c r="B231" s="22" t="s">
        <v>195</v>
      </c>
      <c r="C231" s="15">
        <f>C232</f>
        <v>1102376.05</v>
      </c>
      <c r="D231" s="15">
        <f t="shared" ref="D231:H231" si="101">D232</f>
        <v>0</v>
      </c>
      <c r="E231" s="15">
        <f t="shared" si="101"/>
        <v>-207674.98</v>
      </c>
      <c r="F231" s="15">
        <f t="shared" si="101"/>
        <v>0</v>
      </c>
      <c r="G231" s="15">
        <f t="shared" si="101"/>
        <v>894701.07000000007</v>
      </c>
      <c r="H231" s="15">
        <f t="shared" si="101"/>
        <v>0</v>
      </c>
    </row>
    <row r="232" spans="1:8" s="44" customFormat="1" x14ac:dyDescent="0.25">
      <c r="A232" s="17" t="s">
        <v>21</v>
      </c>
      <c r="B232" s="8" t="s">
        <v>22</v>
      </c>
      <c r="C232" s="15">
        <f>'[1]9.ведомства'!G1284</f>
        <v>1102376.05</v>
      </c>
      <c r="D232" s="15">
        <f>'[1]9.ведомства'!H1284</f>
        <v>0</v>
      </c>
      <c r="E232" s="15">
        <f>'[1]9.ведомства'!I1284</f>
        <v>-207674.98</v>
      </c>
      <c r="F232" s="15">
        <f>'[1]9.ведомства'!J1284</f>
        <v>0</v>
      </c>
      <c r="G232" s="15">
        <f>'[1]9.ведомства'!K1284</f>
        <v>894701.07000000007</v>
      </c>
      <c r="H232" s="15">
        <f>'[1]9.ведомства'!L1284</f>
        <v>0</v>
      </c>
    </row>
    <row r="233" spans="1:8" s="44" customFormat="1" x14ac:dyDescent="0.25">
      <c r="A233" s="16" t="s">
        <v>196</v>
      </c>
      <c r="B233" s="22" t="s">
        <v>197</v>
      </c>
      <c r="C233" s="15">
        <f>C234</f>
        <v>97528.95</v>
      </c>
      <c r="D233" s="15">
        <f t="shared" ref="D233:H233" si="102">D234</f>
        <v>0</v>
      </c>
      <c r="E233" s="15">
        <f t="shared" si="102"/>
        <v>207674.98</v>
      </c>
      <c r="F233" s="15">
        <f t="shared" si="102"/>
        <v>0</v>
      </c>
      <c r="G233" s="15">
        <f t="shared" si="102"/>
        <v>305203.93</v>
      </c>
      <c r="H233" s="15">
        <f t="shared" si="102"/>
        <v>0</v>
      </c>
    </row>
    <row r="234" spans="1:8" s="44" customFormat="1" x14ac:dyDescent="0.25">
      <c r="A234" s="17" t="s">
        <v>21</v>
      </c>
      <c r="B234" s="8" t="s">
        <v>22</v>
      </c>
      <c r="C234" s="15">
        <f>'[1]9.ведомства'!G1286</f>
        <v>97528.95</v>
      </c>
      <c r="D234" s="15">
        <f>'[1]9.ведомства'!H1286</f>
        <v>0</v>
      </c>
      <c r="E234" s="15">
        <f>'[1]9.ведомства'!I1286</f>
        <v>207674.98</v>
      </c>
      <c r="F234" s="15">
        <f>'[1]9.ведомства'!J1286</f>
        <v>0</v>
      </c>
      <c r="G234" s="15">
        <f>'[1]9.ведомства'!K1286</f>
        <v>305203.93</v>
      </c>
      <c r="H234" s="15">
        <f>'[1]9.ведомства'!L1286</f>
        <v>0</v>
      </c>
    </row>
    <row r="235" spans="1:8" s="44" customFormat="1" ht="25.5" x14ac:dyDescent="0.25">
      <c r="A235" s="16" t="s">
        <v>198</v>
      </c>
      <c r="B235" s="22" t="s">
        <v>199</v>
      </c>
      <c r="C235" s="15">
        <f>C236</f>
        <v>1832920</v>
      </c>
      <c r="D235" s="15">
        <f t="shared" ref="D235:H235" si="103">D236</f>
        <v>0</v>
      </c>
      <c r="E235" s="15">
        <f t="shared" si="103"/>
        <v>-47863</v>
      </c>
      <c r="F235" s="15">
        <f t="shared" si="103"/>
        <v>0</v>
      </c>
      <c r="G235" s="15">
        <f t="shared" si="103"/>
        <v>1785057</v>
      </c>
      <c r="H235" s="15">
        <f t="shared" si="103"/>
        <v>0</v>
      </c>
    </row>
    <row r="236" spans="1:8" s="44" customFormat="1" x14ac:dyDescent="0.25">
      <c r="A236" s="17" t="s">
        <v>21</v>
      </c>
      <c r="B236" s="8" t="s">
        <v>22</v>
      </c>
      <c r="C236" s="15">
        <f>'[1]9.ведомства'!G1288</f>
        <v>1832920</v>
      </c>
      <c r="D236" s="15">
        <f>'[1]9.ведомства'!H1288</f>
        <v>0</v>
      </c>
      <c r="E236" s="15">
        <f>'[1]9.ведомства'!I1288</f>
        <v>-47863</v>
      </c>
      <c r="F236" s="15">
        <f>'[1]9.ведомства'!J1288</f>
        <v>0</v>
      </c>
      <c r="G236" s="15">
        <f>'[1]9.ведомства'!K1288</f>
        <v>1785057</v>
      </c>
      <c r="H236" s="15">
        <f>'[1]9.ведомства'!L1288</f>
        <v>0</v>
      </c>
    </row>
    <row r="237" spans="1:8" s="44" customFormat="1" x14ac:dyDescent="0.25">
      <c r="A237" s="26" t="s">
        <v>200</v>
      </c>
      <c r="B237" s="8" t="s">
        <v>201</v>
      </c>
      <c r="C237" s="15">
        <f t="shared" ref="C237:H237" si="104">C238</f>
        <v>16329745</v>
      </c>
      <c r="D237" s="15">
        <f t="shared" si="104"/>
        <v>0</v>
      </c>
      <c r="E237" s="15">
        <f t="shared" si="104"/>
        <v>0</v>
      </c>
      <c r="F237" s="15">
        <f t="shared" si="104"/>
        <v>0</v>
      </c>
      <c r="G237" s="15">
        <f t="shared" si="104"/>
        <v>16329745</v>
      </c>
      <c r="H237" s="15">
        <f t="shared" si="104"/>
        <v>0</v>
      </c>
    </row>
    <row r="238" spans="1:8" s="44" customFormat="1" x14ac:dyDescent="0.25">
      <c r="A238" s="17" t="s">
        <v>21</v>
      </c>
      <c r="B238" s="8" t="s">
        <v>22</v>
      </c>
      <c r="C238" s="15">
        <f>'[1]9.ведомства'!G1290</f>
        <v>16329745</v>
      </c>
      <c r="D238" s="15">
        <f>'[1]9.ведомства'!H1290</f>
        <v>0</v>
      </c>
      <c r="E238" s="15">
        <f>'[1]9.ведомства'!I1290</f>
        <v>0</v>
      </c>
      <c r="F238" s="15">
        <f>'[1]9.ведомства'!J1290</f>
        <v>0</v>
      </c>
      <c r="G238" s="15">
        <f>'[1]9.ведомства'!K1290</f>
        <v>16329745</v>
      </c>
      <c r="H238" s="15">
        <f>'[1]9.ведомства'!L1290</f>
        <v>0</v>
      </c>
    </row>
    <row r="239" spans="1:8" s="44" customFormat="1" x14ac:dyDescent="0.25">
      <c r="A239" s="17" t="s">
        <v>202</v>
      </c>
      <c r="B239" s="20" t="s">
        <v>203</v>
      </c>
      <c r="C239" s="15">
        <f t="shared" ref="C239:H239" si="105">C240</f>
        <v>415500</v>
      </c>
      <c r="D239" s="15">
        <f t="shared" si="105"/>
        <v>415500</v>
      </c>
      <c r="E239" s="15">
        <f t="shared" si="105"/>
        <v>0</v>
      </c>
      <c r="F239" s="15">
        <f t="shared" si="105"/>
        <v>0</v>
      </c>
      <c r="G239" s="15">
        <f t="shared" si="105"/>
        <v>415500</v>
      </c>
      <c r="H239" s="15">
        <f t="shared" si="105"/>
        <v>415500</v>
      </c>
    </row>
    <row r="240" spans="1:8" s="44" customFormat="1" x14ac:dyDescent="0.25">
      <c r="A240" s="17" t="s">
        <v>21</v>
      </c>
      <c r="B240" s="8" t="s">
        <v>22</v>
      </c>
      <c r="C240" s="15">
        <f>'[1]9.ведомства'!G1401</f>
        <v>415500</v>
      </c>
      <c r="D240" s="15">
        <f>'[1]9.ведомства'!H1401</f>
        <v>415500</v>
      </c>
      <c r="E240" s="15">
        <f>'[1]9.ведомства'!I1401</f>
        <v>0</v>
      </c>
      <c r="F240" s="15">
        <f>'[1]9.ведомства'!J1401</f>
        <v>0</v>
      </c>
      <c r="G240" s="15">
        <f>'[1]9.ведомства'!K1401</f>
        <v>415500</v>
      </c>
      <c r="H240" s="15">
        <f>'[1]9.ведомства'!L1401</f>
        <v>415500</v>
      </c>
    </row>
    <row r="241" spans="1:9" s="44" customFormat="1" ht="25.5" x14ac:dyDescent="0.25">
      <c r="A241" s="17" t="s">
        <v>204</v>
      </c>
      <c r="B241" s="21" t="s">
        <v>82</v>
      </c>
      <c r="C241" s="15">
        <f t="shared" ref="C241:H241" si="106">C242</f>
        <v>400000</v>
      </c>
      <c r="D241" s="15">
        <f t="shared" si="106"/>
        <v>0</v>
      </c>
      <c r="E241" s="15">
        <f t="shared" si="106"/>
        <v>0</v>
      </c>
      <c r="F241" s="15">
        <f t="shared" si="106"/>
        <v>0</v>
      </c>
      <c r="G241" s="15">
        <f t="shared" si="106"/>
        <v>400000</v>
      </c>
      <c r="H241" s="15">
        <f t="shared" si="106"/>
        <v>0</v>
      </c>
    </row>
    <row r="242" spans="1:9" s="44" customFormat="1" x14ac:dyDescent="0.25">
      <c r="A242" s="17" t="s">
        <v>21</v>
      </c>
      <c r="B242" s="27" t="s">
        <v>22</v>
      </c>
      <c r="C242" s="15">
        <f>'[1]9.ведомства'!G1339</f>
        <v>400000</v>
      </c>
      <c r="D242" s="15">
        <f>'[1]9.ведомства'!H1339</f>
        <v>0</v>
      </c>
      <c r="E242" s="15">
        <f>'[1]9.ведомства'!I1339</f>
        <v>0</v>
      </c>
      <c r="F242" s="15">
        <f>'[1]9.ведомства'!J1339</f>
        <v>0</v>
      </c>
      <c r="G242" s="15">
        <f>'[1]9.ведомства'!K1339</f>
        <v>400000</v>
      </c>
      <c r="H242" s="15">
        <f>'[1]9.ведомства'!L1339</f>
        <v>0</v>
      </c>
    </row>
    <row r="243" spans="1:9" s="44" customFormat="1" ht="25.5" x14ac:dyDescent="0.25">
      <c r="A243" s="17" t="s">
        <v>205</v>
      </c>
      <c r="B243" s="20" t="s">
        <v>92</v>
      </c>
      <c r="C243" s="15">
        <f t="shared" ref="C243:H243" si="107">C244</f>
        <v>27923219.5</v>
      </c>
      <c r="D243" s="15">
        <f t="shared" si="107"/>
        <v>0</v>
      </c>
      <c r="E243" s="15">
        <f t="shared" si="107"/>
        <v>200000</v>
      </c>
      <c r="F243" s="15">
        <f t="shared" si="107"/>
        <v>0</v>
      </c>
      <c r="G243" s="15">
        <f t="shared" si="107"/>
        <v>28123219.5</v>
      </c>
      <c r="H243" s="15">
        <f t="shared" si="107"/>
        <v>0</v>
      </c>
    </row>
    <row r="244" spans="1:9" s="44" customFormat="1" x14ac:dyDescent="0.25">
      <c r="A244" s="17" t="s">
        <v>21</v>
      </c>
      <c r="B244" s="27" t="s">
        <v>22</v>
      </c>
      <c r="C244" s="15">
        <f>'[1]9.ведомства'!G1341</f>
        <v>27923219.5</v>
      </c>
      <c r="D244" s="15">
        <f>'[1]9.ведомства'!H1341</f>
        <v>0</v>
      </c>
      <c r="E244" s="15">
        <f>'[1]9.ведомства'!I1341</f>
        <v>200000</v>
      </c>
      <c r="F244" s="15">
        <f>'[1]9.ведомства'!J1341</f>
        <v>0</v>
      </c>
      <c r="G244" s="15">
        <f>'[1]9.ведомства'!K1341</f>
        <v>28123219.5</v>
      </c>
      <c r="H244" s="15">
        <f>'[1]9.ведомства'!L1341</f>
        <v>0</v>
      </c>
    </row>
    <row r="245" spans="1:9" s="44" customFormat="1" ht="25.5" x14ac:dyDescent="0.25">
      <c r="A245" s="17" t="s">
        <v>206</v>
      </c>
      <c r="B245" s="21" t="s">
        <v>207</v>
      </c>
      <c r="C245" s="15">
        <f>C246</f>
        <v>145146.91</v>
      </c>
      <c r="D245" s="15">
        <f t="shared" ref="D245:H245" si="108">D246</f>
        <v>0</v>
      </c>
      <c r="E245" s="15">
        <f t="shared" si="108"/>
        <v>0</v>
      </c>
      <c r="F245" s="15">
        <f t="shared" si="108"/>
        <v>0</v>
      </c>
      <c r="G245" s="15">
        <f t="shared" si="108"/>
        <v>145146.91</v>
      </c>
      <c r="H245" s="15">
        <f t="shared" si="108"/>
        <v>0</v>
      </c>
    </row>
    <row r="246" spans="1:9" s="44" customFormat="1" x14ac:dyDescent="0.25">
      <c r="A246" s="17" t="s">
        <v>21</v>
      </c>
      <c r="B246" s="27" t="s">
        <v>22</v>
      </c>
      <c r="C246" s="15">
        <f>'[1]9.ведомства'!G1345</f>
        <v>145146.91</v>
      </c>
      <c r="D246" s="15">
        <f>'[1]9.ведомства'!H1345</f>
        <v>0</v>
      </c>
      <c r="E246" s="15">
        <f>'[1]9.ведомства'!I1345</f>
        <v>0</v>
      </c>
      <c r="F246" s="15">
        <f>'[1]9.ведомства'!J1345</f>
        <v>0</v>
      </c>
      <c r="G246" s="15">
        <f>'[1]9.ведомства'!K1345</f>
        <v>145146.91</v>
      </c>
      <c r="H246" s="15">
        <f>'[1]9.ведомства'!L1345</f>
        <v>0</v>
      </c>
    </row>
    <row r="247" spans="1:9" s="44" customFormat="1" x14ac:dyDescent="0.25">
      <c r="A247" s="66" t="s">
        <v>208</v>
      </c>
      <c r="B247" s="67"/>
      <c r="C247" s="15">
        <f>C250+C254+C248+C252</f>
        <v>7289117.8700000001</v>
      </c>
      <c r="D247" s="15">
        <f t="shared" ref="D247:H247" si="109">D250+D254+D248+D252</f>
        <v>1974597.49</v>
      </c>
      <c r="E247" s="15">
        <f t="shared" si="109"/>
        <v>-261862.1</v>
      </c>
      <c r="F247" s="15">
        <f t="shared" si="109"/>
        <v>0</v>
      </c>
      <c r="G247" s="15">
        <f t="shared" si="109"/>
        <v>7027255.7699999996</v>
      </c>
      <c r="H247" s="15">
        <f t="shared" si="109"/>
        <v>1974597.49</v>
      </c>
      <c r="I247" s="45"/>
    </row>
    <row r="248" spans="1:9" s="44" customFormat="1" x14ac:dyDescent="0.25">
      <c r="A248" s="19" t="s">
        <v>209</v>
      </c>
      <c r="B248" s="20" t="s">
        <v>171</v>
      </c>
      <c r="C248" s="15">
        <f t="shared" ref="C248:H248" si="110">C249</f>
        <v>1974597.49</v>
      </c>
      <c r="D248" s="15">
        <f t="shared" si="110"/>
        <v>1974597.49</v>
      </c>
      <c r="E248" s="15">
        <f t="shared" si="110"/>
        <v>0</v>
      </c>
      <c r="F248" s="15">
        <f t="shared" si="110"/>
        <v>0</v>
      </c>
      <c r="G248" s="15">
        <f t="shared" si="110"/>
        <v>1974597.49</v>
      </c>
      <c r="H248" s="15">
        <f t="shared" si="110"/>
        <v>1974597.49</v>
      </c>
    </row>
    <row r="249" spans="1:9" s="44" customFormat="1" x14ac:dyDescent="0.25">
      <c r="A249" s="17" t="s">
        <v>21</v>
      </c>
      <c r="B249" s="8" t="s">
        <v>22</v>
      </c>
      <c r="C249" s="15">
        <f>'[1]9.ведомства'!G1307</f>
        <v>1974597.49</v>
      </c>
      <c r="D249" s="15">
        <f>'[1]9.ведомства'!H1307</f>
        <v>1974597.49</v>
      </c>
      <c r="E249" s="15">
        <f>'[1]9.ведомства'!I1307</f>
        <v>0</v>
      </c>
      <c r="F249" s="15">
        <f>'[1]9.ведомства'!J1307</f>
        <v>0</v>
      </c>
      <c r="G249" s="15">
        <f>'[1]9.ведомства'!K1307</f>
        <v>1974597.49</v>
      </c>
      <c r="H249" s="15">
        <f>'[1]9.ведомства'!L1307</f>
        <v>1974597.49</v>
      </c>
    </row>
    <row r="250" spans="1:9" s="44" customFormat="1" x14ac:dyDescent="0.25">
      <c r="A250" s="16" t="s">
        <v>210</v>
      </c>
      <c r="B250" s="24" t="s">
        <v>211</v>
      </c>
      <c r="C250" s="15">
        <f t="shared" ref="C250:H250" si="111">C251</f>
        <v>3089278.79</v>
      </c>
      <c r="D250" s="15">
        <f t="shared" si="111"/>
        <v>0</v>
      </c>
      <c r="E250" s="15">
        <f t="shared" si="111"/>
        <v>-48527.72</v>
      </c>
      <c r="F250" s="15">
        <f t="shared" si="111"/>
        <v>0</v>
      </c>
      <c r="G250" s="15">
        <f t="shared" si="111"/>
        <v>3040751.07</v>
      </c>
      <c r="H250" s="15">
        <f t="shared" si="111"/>
        <v>0</v>
      </c>
    </row>
    <row r="251" spans="1:9" s="44" customFormat="1" x14ac:dyDescent="0.25">
      <c r="A251" s="17" t="s">
        <v>21</v>
      </c>
      <c r="B251" s="8" t="s">
        <v>22</v>
      </c>
      <c r="C251" s="15">
        <f>'[1]9.ведомства'!G1308</f>
        <v>3089278.79</v>
      </c>
      <c r="D251" s="15">
        <f>'[1]9.ведомства'!H1308</f>
        <v>0</v>
      </c>
      <c r="E251" s="15">
        <f>'[1]9.ведомства'!I1308</f>
        <v>-48527.72</v>
      </c>
      <c r="F251" s="15">
        <f>'[1]9.ведомства'!J1308</f>
        <v>0</v>
      </c>
      <c r="G251" s="15">
        <f>'[1]9.ведомства'!K1308</f>
        <v>3040751.07</v>
      </c>
      <c r="H251" s="15">
        <f>'[1]9.ведомства'!L1308</f>
        <v>0</v>
      </c>
    </row>
    <row r="252" spans="1:9" s="44" customFormat="1" x14ac:dyDescent="0.25">
      <c r="A252" s="19" t="s">
        <v>212</v>
      </c>
      <c r="B252" s="20" t="s">
        <v>180</v>
      </c>
      <c r="C252" s="15">
        <f t="shared" ref="C252:H252" si="112">C253</f>
        <v>1125241.5900000001</v>
      </c>
      <c r="D252" s="15">
        <f t="shared" si="112"/>
        <v>0</v>
      </c>
      <c r="E252" s="15">
        <f t="shared" si="112"/>
        <v>0</v>
      </c>
      <c r="F252" s="15">
        <f t="shared" si="112"/>
        <v>0</v>
      </c>
      <c r="G252" s="15">
        <f t="shared" si="112"/>
        <v>1125241.5900000001</v>
      </c>
      <c r="H252" s="15">
        <f t="shared" si="112"/>
        <v>0</v>
      </c>
    </row>
    <row r="253" spans="1:9" s="44" customFormat="1" x14ac:dyDescent="0.25">
      <c r="A253" s="17" t="s">
        <v>21</v>
      </c>
      <c r="B253" s="8" t="s">
        <v>22</v>
      </c>
      <c r="C253" s="15">
        <f>'[1]9.ведомства'!G1315</f>
        <v>1125241.5900000001</v>
      </c>
      <c r="D253" s="15">
        <f>'[1]9.ведомства'!H1315</f>
        <v>0</v>
      </c>
      <c r="E253" s="15">
        <f>'[1]9.ведомства'!I1315</f>
        <v>0</v>
      </c>
      <c r="F253" s="15">
        <f>'[1]9.ведомства'!J1315</f>
        <v>0</v>
      </c>
      <c r="G253" s="15">
        <f>'[1]9.ведомства'!K1315</f>
        <v>1125241.5900000001</v>
      </c>
      <c r="H253" s="15">
        <f>'[1]9.ведомства'!L1315</f>
        <v>0</v>
      </c>
    </row>
    <row r="254" spans="1:9" s="44" customFormat="1" x14ac:dyDescent="0.25">
      <c r="A254" s="17" t="s">
        <v>213</v>
      </c>
      <c r="B254" s="8" t="s">
        <v>115</v>
      </c>
      <c r="C254" s="15">
        <f t="shared" ref="C254:H254" si="113">C255</f>
        <v>1100000</v>
      </c>
      <c r="D254" s="15">
        <f t="shared" si="113"/>
        <v>0</v>
      </c>
      <c r="E254" s="15">
        <f t="shared" si="113"/>
        <v>-213334.38</v>
      </c>
      <c r="F254" s="15">
        <f t="shared" si="113"/>
        <v>0</v>
      </c>
      <c r="G254" s="15">
        <f t="shared" si="113"/>
        <v>886665.62</v>
      </c>
      <c r="H254" s="15">
        <f t="shared" si="113"/>
        <v>0</v>
      </c>
    </row>
    <row r="255" spans="1:9" s="44" customFormat="1" x14ac:dyDescent="0.25">
      <c r="A255" s="17" t="s">
        <v>21</v>
      </c>
      <c r="B255" s="8" t="s">
        <v>22</v>
      </c>
      <c r="C255" s="15">
        <f>'[1]9.ведомства'!G1318</f>
        <v>1100000</v>
      </c>
      <c r="D255" s="15">
        <f>'[1]9.ведомства'!H1318</f>
        <v>0</v>
      </c>
      <c r="E255" s="15">
        <f>'[1]9.ведомства'!I1318</f>
        <v>-213334.38</v>
      </c>
      <c r="F255" s="15">
        <f>'[1]9.ведомства'!J1318</f>
        <v>0</v>
      </c>
      <c r="G255" s="15">
        <f>'[1]9.ведомства'!K1318</f>
        <v>886665.62</v>
      </c>
      <c r="H255" s="15">
        <f>'[1]9.ведомства'!L1318</f>
        <v>0</v>
      </c>
    </row>
    <row r="256" spans="1:9" s="44" customFormat="1" ht="18" customHeight="1" x14ac:dyDescent="0.25">
      <c r="A256" s="54" t="s">
        <v>214</v>
      </c>
      <c r="B256" s="54"/>
      <c r="C256" s="15">
        <f t="shared" ref="C256:H256" si="114">C257+C332+C349+C362</f>
        <v>2201862657.2499995</v>
      </c>
      <c r="D256" s="15">
        <f t="shared" si="114"/>
        <v>1443226832.6900001</v>
      </c>
      <c r="E256" s="15">
        <f t="shared" si="114"/>
        <v>590156.80000000005</v>
      </c>
      <c r="F256" s="15">
        <f t="shared" si="114"/>
        <v>0</v>
      </c>
      <c r="G256" s="15">
        <f t="shared" si="114"/>
        <v>2202452814.0500002</v>
      </c>
      <c r="H256" s="15">
        <f t="shared" si="114"/>
        <v>1443226832.6900001</v>
      </c>
    </row>
    <row r="257" spans="1:8" s="44" customFormat="1" ht="18" customHeight="1" x14ac:dyDescent="0.25">
      <c r="A257" s="54" t="s">
        <v>215</v>
      </c>
      <c r="B257" s="54"/>
      <c r="C257" s="15">
        <f>C258+C260+C262+C264+C266+C268+C270+C272+C274+C276+C278+C280+C282+C284+C286+C288+C290+C292+C330+C294++C328+C296+C298+C300+C302+C304+C306+C308+C310+C312+C314+C316+C318+C320+C322+C324+C326</f>
        <v>2112353032.8199999</v>
      </c>
      <c r="D257" s="15">
        <f t="shared" ref="D257:H257" si="115">D258+D260+D262+D264+D266+D268+D270+D272+D274+D276+D278+D280+D282+D284+D286+D288+D290+D292+D330+D294++D328+D296+D298+D300+D302+D304+D306+D308+D310+D312+D314+D316+D318+D320+D322+D324+D326</f>
        <v>1373508715.6900001</v>
      </c>
      <c r="E257" s="15">
        <f t="shared" si="115"/>
        <v>590156.80000000005</v>
      </c>
      <c r="F257" s="15">
        <f t="shared" si="115"/>
        <v>0</v>
      </c>
      <c r="G257" s="15">
        <f t="shared" si="115"/>
        <v>2112943189.6200004</v>
      </c>
      <c r="H257" s="15">
        <f t="shared" si="115"/>
        <v>1373508715.6900001</v>
      </c>
    </row>
    <row r="258" spans="1:8" s="44" customFormat="1" ht="24" x14ac:dyDescent="0.25">
      <c r="A258" s="16" t="s">
        <v>216</v>
      </c>
      <c r="B258" s="24" t="s">
        <v>82</v>
      </c>
      <c r="C258" s="15">
        <f t="shared" ref="C258:H258" si="116">C259</f>
        <v>16400000</v>
      </c>
      <c r="D258" s="15">
        <f t="shared" si="116"/>
        <v>0</v>
      </c>
      <c r="E258" s="15">
        <f t="shared" si="116"/>
        <v>0</v>
      </c>
      <c r="F258" s="15">
        <f t="shared" si="116"/>
        <v>0</v>
      </c>
      <c r="G258" s="15">
        <f t="shared" si="116"/>
        <v>16400000</v>
      </c>
      <c r="H258" s="15">
        <f t="shared" si="116"/>
        <v>0</v>
      </c>
    </row>
    <row r="259" spans="1:8" s="44" customFormat="1" x14ac:dyDescent="0.25">
      <c r="A259" s="17" t="s">
        <v>32</v>
      </c>
      <c r="B259" s="18" t="s">
        <v>33</v>
      </c>
      <c r="C259" s="15">
        <f>'[1]9.ведомства'!G526+'[1]9.ведомства'!G556+'[1]9.ведомства'!G608</f>
        <v>16400000</v>
      </c>
      <c r="D259" s="15">
        <f>'[1]9.ведомства'!H526+'[1]9.ведомства'!H556+'[1]9.ведомства'!H608</f>
        <v>0</v>
      </c>
      <c r="E259" s="15">
        <f>'[1]9.ведомства'!I526+'[1]9.ведомства'!I556+'[1]9.ведомства'!I608</f>
        <v>0</v>
      </c>
      <c r="F259" s="15">
        <f>'[1]9.ведомства'!J526+'[1]9.ведомства'!J556+'[1]9.ведомства'!J608</f>
        <v>0</v>
      </c>
      <c r="G259" s="15">
        <f>'[1]9.ведомства'!K526+'[1]9.ведомства'!K556+'[1]9.ведомства'!K608</f>
        <v>16400000</v>
      </c>
      <c r="H259" s="15">
        <f>'[1]9.ведомства'!L526+'[1]9.ведомства'!L556+'[1]9.ведомства'!L608</f>
        <v>0</v>
      </c>
    </row>
    <row r="260" spans="1:8" s="44" customFormat="1" ht="25.5" x14ac:dyDescent="0.25">
      <c r="A260" s="16" t="s">
        <v>217</v>
      </c>
      <c r="B260" s="20" t="s">
        <v>90</v>
      </c>
      <c r="C260" s="15">
        <f t="shared" ref="C260:H260" si="117">C261</f>
        <v>27255915.690000001</v>
      </c>
      <c r="D260" s="15">
        <f t="shared" si="117"/>
        <v>27255915.690000001</v>
      </c>
      <c r="E260" s="15">
        <f t="shared" si="117"/>
        <v>0</v>
      </c>
      <c r="F260" s="15">
        <f t="shared" si="117"/>
        <v>0</v>
      </c>
      <c r="G260" s="15">
        <f t="shared" si="117"/>
        <v>27255915.690000001</v>
      </c>
      <c r="H260" s="15">
        <f t="shared" si="117"/>
        <v>27255915.690000001</v>
      </c>
    </row>
    <row r="261" spans="1:8" s="44" customFormat="1" x14ac:dyDescent="0.25">
      <c r="A261" s="17" t="s">
        <v>32</v>
      </c>
      <c r="B261" s="18" t="s">
        <v>33</v>
      </c>
      <c r="C261" s="15">
        <f>'[1]9.ведомства'!G528+'[1]9.ведомства'!G610</f>
        <v>27255915.690000001</v>
      </c>
      <c r="D261" s="15">
        <f>'[1]9.ведомства'!H528+'[1]9.ведомства'!H610</f>
        <v>27255915.690000001</v>
      </c>
      <c r="E261" s="15">
        <f>'[1]9.ведомства'!I528+'[1]9.ведомства'!I610</f>
        <v>0</v>
      </c>
      <c r="F261" s="15">
        <f>'[1]9.ведомства'!J528+'[1]9.ведомства'!J610</f>
        <v>0</v>
      </c>
      <c r="G261" s="15">
        <f>'[1]9.ведомства'!K528+'[1]9.ведомства'!K610</f>
        <v>27255915.690000001</v>
      </c>
      <c r="H261" s="15">
        <f>'[1]9.ведомства'!L528+'[1]9.ведомства'!L610</f>
        <v>27255915.690000001</v>
      </c>
    </row>
    <row r="262" spans="1:8" s="44" customFormat="1" ht="25.5" x14ac:dyDescent="0.25">
      <c r="A262" s="16" t="s">
        <v>218</v>
      </c>
      <c r="B262" s="20" t="s">
        <v>219</v>
      </c>
      <c r="C262" s="15">
        <f t="shared" ref="C262:H262" si="118">C263</f>
        <v>905683600</v>
      </c>
      <c r="D262" s="15">
        <f t="shared" si="118"/>
        <v>905683600</v>
      </c>
      <c r="E262" s="15">
        <f t="shared" si="118"/>
        <v>0</v>
      </c>
      <c r="F262" s="15">
        <f t="shared" si="118"/>
        <v>0</v>
      </c>
      <c r="G262" s="15">
        <f t="shared" si="118"/>
        <v>905683600</v>
      </c>
      <c r="H262" s="15">
        <f t="shared" si="118"/>
        <v>905683600</v>
      </c>
    </row>
    <row r="263" spans="1:8" s="44" customFormat="1" x14ac:dyDescent="0.25">
      <c r="A263" s="17" t="s">
        <v>32</v>
      </c>
      <c r="B263" s="18" t="s">
        <v>33</v>
      </c>
      <c r="C263" s="15">
        <f>'[1]9.ведомства'!G560+'[1]9.ведомства'!G531</f>
        <v>905683600</v>
      </c>
      <c r="D263" s="15">
        <f>'[1]9.ведомства'!H560+'[1]9.ведомства'!H531</f>
        <v>905683600</v>
      </c>
      <c r="E263" s="15">
        <f>'[1]9.ведомства'!I560+'[1]9.ведомства'!I531</f>
        <v>0</v>
      </c>
      <c r="F263" s="15">
        <f>'[1]9.ведомства'!J560+'[1]9.ведомства'!J531</f>
        <v>0</v>
      </c>
      <c r="G263" s="15">
        <f>'[1]9.ведомства'!K560+'[1]9.ведомства'!K531</f>
        <v>905683600</v>
      </c>
      <c r="H263" s="15">
        <f>'[1]9.ведомства'!L560+'[1]9.ведомства'!L531</f>
        <v>905683600</v>
      </c>
    </row>
    <row r="264" spans="1:8" s="44" customFormat="1" ht="51" x14ac:dyDescent="0.25">
      <c r="A264" s="16" t="s">
        <v>220</v>
      </c>
      <c r="B264" s="20" t="s">
        <v>221</v>
      </c>
      <c r="C264" s="15">
        <f t="shared" ref="C264:H264" si="119">C265</f>
        <v>585500</v>
      </c>
      <c r="D264" s="15">
        <f t="shared" si="119"/>
        <v>585500</v>
      </c>
      <c r="E264" s="15">
        <f t="shared" si="119"/>
        <v>0</v>
      </c>
      <c r="F264" s="15">
        <f t="shared" si="119"/>
        <v>0</v>
      </c>
      <c r="G264" s="15">
        <f t="shared" si="119"/>
        <v>585500</v>
      </c>
      <c r="H264" s="15">
        <f t="shared" si="119"/>
        <v>585500</v>
      </c>
    </row>
    <row r="265" spans="1:8" s="44" customFormat="1" x14ac:dyDescent="0.25">
      <c r="A265" s="17" t="s">
        <v>32</v>
      </c>
      <c r="B265" s="24" t="s">
        <v>222</v>
      </c>
      <c r="C265" s="15">
        <f>'[1]9.ведомства'!G724</f>
        <v>585500</v>
      </c>
      <c r="D265" s="15">
        <f>'[1]9.ведомства'!H724</f>
        <v>585500</v>
      </c>
      <c r="E265" s="15">
        <f>'[1]9.ведомства'!I724</f>
        <v>0</v>
      </c>
      <c r="F265" s="15">
        <f>'[1]9.ведомства'!J724</f>
        <v>0</v>
      </c>
      <c r="G265" s="15">
        <f>'[1]9.ведомства'!K724</f>
        <v>585500</v>
      </c>
      <c r="H265" s="15">
        <f>'[1]9.ведомства'!L724</f>
        <v>585500</v>
      </c>
    </row>
    <row r="266" spans="1:8" s="44" customFormat="1" ht="38.25" x14ac:dyDescent="0.25">
      <c r="A266" s="16" t="s">
        <v>223</v>
      </c>
      <c r="B266" s="20" t="s">
        <v>224</v>
      </c>
      <c r="C266" s="15">
        <f t="shared" ref="C266:H266" si="120">C267</f>
        <v>23418700</v>
      </c>
      <c r="D266" s="15">
        <f t="shared" si="120"/>
        <v>23418700</v>
      </c>
      <c r="E266" s="15">
        <f t="shared" si="120"/>
        <v>0</v>
      </c>
      <c r="F266" s="15">
        <f t="shared" si="120"/>
        <v>0</v>
      </c>
      <c r="G266" s="15">
        <f t="shared" si="120"/>
        <v>23418700</v>
      </c>
      <c r="H266" s="15">
        <f t="shared" si="120"/>
        <v>23418700</v>
      </c>
    </row>
    <row r="267" spans="1:8" s="44" customFormat="1" x14ac:dyDescent="0.25">
      <c r="A267" s="17" t="s">
        <v>32</v>
      </c>
      <c r="B267" s="24" t="s">
        <v>225</v>
      </c>
      <c r="C267" s="15">
        <f>'[1]9.ведомства'!G727</f>
        <v>23418700</v>
      </c>
      <c r="D267" s="15">
        <f>'[1]9.ведомства'!H727</f>
        <v>23418700</v>
      </c>
      <c r="E267" s="15">
        <f>'[1]9.ведомства'!I727</f>
        <v>0</v>
      </c>
      <c r="F267" s="15">
        <f>'[1]9.ведомства'!J727</f>
        <v>0</v>
      </c>
      <c r="G267" s="15">
        <f>'[1]9.ведомства'!K727</f>
        <v>23418700</v>
      </c>
      <c r="H267" s="15">
        <f>'[1]9.ведомства'!L727</f>
        <v>23418700</v>
      </c>
    </row>
    <row r="268" spans="1:8" s="44" customFormat="1" ht="25.5" x14ac:dyDescent="0.25">
      <c r="A268" s="16" t="s">
        <v>226</v>
      </c>
      <c r="B268" s="22" t="s">
        <v>193</v>
      </c>
      <c r="C268" s="15">
        <f t="shared" ref="C268:H268" si="121">C269</f>
        <v>275920388.75</v>
      </c>
      <c r="D268" s="15">
        <f t="shared" si="121"/>
        <v>0</v>
      </c>
      <c r="E268" s="15">
        <f t="shared" si="121"/>
        <v>0</v>
      </c>
      <c r="F268" s="15">
        <f t="shared" si="121"/>
        <v>0</v>
      </c>
      <c r="G268" s="15">
        <f t="shared" si="121"/>
        <v>275920388.75</v>
      </c>
      <c r="H268" s="15">
        <f t="shared" si="121"/>
        <v>0</v>
      </c>
    </row>
    <row r="269" spans="1:8" s="44" customFormat="1" x14ac:dyDescent="0.25">
      <c r="A269" s="17" t="s">
        <v>32</v>
      </c>
      <c r="B269" s="18" t="s">
        <v>33</v>
      </c>
      <c r="C269" s="15">
        <f>'[1]9.ведомства'!G611+'[1]9.ведомства'!G562+'[1]9.ведомства'!G532</f>
        <v>275920388.75</v>
      </c>
      <c r="D269" s="15">
        <f>'[1]9.ведомства'!H611+'[1]9.ведомства'!H562+'[1]9.ведомства'!H532</f>
        <v>0</v>
      </c>
      <c r="E269" s="15">
        <f>'[1]9.ведомства'!I611+'[1]9.ведомства'!I562+'[1]9.ведомства'!I532</f>
        <v>0</v>
      </c>
      <c r="F269" s="15">
        <f>'[1]9.ведомства'!J611+'[1]9.ведомства'!J562+'[1]9.ведомства'!J532</f>
        <v>0</v>
      </c>
      <c r="G269" s="15">
        <f>'[1]9.ведомства'!K611+'[1]9.ведомства'!K562+'[1]9.ведомства'!K532</f>
        <v>275920388.75</v>
      </c>
      <c r="H269" s="15">
        <f>'[1]9.ведомства'!L611+'[1]9.ведомства'!L562+'[1]9.ведомства'!L532</f>
        <v>0</v>
      </c>
    </row>
    <row r="270" spans="1:8" s="44" customFormat="1" x14ac:dyDescent="0.25">
      <c r="A270" s="16" t="s">
        <v>227</v>
      </c>
      <c r="B270" s="22" t="s">
        <v>195</v>
      </c>
      <c r="C270" s="15">
        <f t="shared" ref="C270:H270" si="122">C271</f>
        <v>40765670.549999997</v>
      </c>
      <c r="D270" s="15">
        <f t="shared" si="122"/>
        <v>0</v>
      </c>
      <c r="E270" s="15">
        <f t="shared" si="122"/>
        <v>600000</v>
      </c>
      <c r="F270" s="15">
        <f t="shared" si="122"/>
        <v>0</v>
      </c>
      <c r="G270" s="15">
        <f t="shared" si="122"/>
        <v>41365670.549999997</v>
      </c>
      <c r="H270" s="15">
        <f t="shared" si="122"/>
        <v>0</v>
      </c>
    </row>
    <row r="271" spans="1:8" s="44" customFormat="1" x14ac:dyDescent="0.25">
      <c r="A271" s="17" t="s">
        <v>32</v>
      </c>
      <c r="B271" s="18" t="s">
        <v>33</v>
      </c>
      <c r="C271" s="15">
        <f>'[1]9.ведомства'!G534+'[1]9.ведомства'!G564+'[1]9.ведомства'!G613</f>
        <v>40765670.549999997</v>
      </c>
      <c r="D271" s="15">
        <f>'[1]9.ведомства'!H534+'[1]9.ведомства'!H564+'[1]9.ведомства'!H613</f>
        <v>0</v>
      </c>
      <c r="E271" s="15">
        <f>'[1]9.ведомства'!I534+'[1]9.ведомства'!I564+'[1]9.ведомства'!I613</f>
        <v>600000</v>
      </c>
      <c r="F271" s="15">
        <f>'[1]9.ведомства'!J534+'[1]9.ведомства'!J564+'[1]9.ведомства'!J613</f>
        <v>0</v>
      </c>
      <c r="G271" s="15">
        <f>'[1]9.ведомства'!K534+'[1]9.ведомства'!K564+'[1]9.ведомства'!K613</f>
        <v>41365670.549999997</v>
      </c>
      <c r="H271" s="15">
        <f>'[1]9.ведомства'!L534+'[1]9.ведомства'!L564+'[1]9.ведомства'!L613</f>
        <v>0</v>
      </c>
    </row>
    <row r="272" spans="1:8" s="44" customFormat="1" x14ac:dyDescent="0.25">
      <c r="A272" s="16" t="s">
        <v>228</v>
      </c>
      <c r="B272" s="22" t="s">
        <v>197</v>
      </c>
      <c r="C272" s="15">
        <f t="shared" ref="C272:H272" si="123">C273</f>
        <v>125160194.87</v>
      </c>
      <c r="D272" s="15">
        <f t="shared" si="123"/>
        <v>0</v>
      </c>
      <c r="E272" s="15">
        <f t="shared" si="123"/>
        <v>0</v>
      </c>
      <c r="F272" s="15">
        <f t="shared" si="123"/>
        <v>0</v>
      </c>
      <c r="G272" s="15">
        <f t="shared" si="123"/>
        <v>125160194.87</v>
      </c>
      <c r="H272" s="15">
        <f t="shared" si="123"/>
        <v>0</v>
      </c>
    </row>
    <row r="273" spans="1:8" s="44" customFormat="1" x14ac:dyDescent="0.25">
      <c r="A273" s="17" t="s">
        <v>32</v>
      </c>
      <c r="B273" s="18" t="s">
        <v>33</v>
      </c>
      <c r="C273" s="15">
        <f>'[1]9.ведомства'!G615+'[1]9.ведомства'!G566+'[1]9.ведомства'!G536</f>
        <v>125160194.87</v>
      </c>
      <c r="D273" s="15">
        <f>'[1]9.ведомства'!H615+'[1]9.ведомства'!H566+'[1]9.ведомства'!H536</f>
        <v>0</v>
      </c>
      <c r="E273" s="15">
        <f>'[1]9.ведомства'!I615+'[1]9.ведомства'!I566+'[1]9.ведомства'!I536</f>
        <v>0</v>
      </c>
      <c r="F273" s="15">
        <f>'[1]9.ведомства'!J615+'[1]9.ведомства'!J566+'[1]9.ведомства'!J536</f>
        <v>0</v>
      </c>
      <c r="G273" s="15">
        <f>'[1]9.ведомства'!K615+'[1]9.ведомства'!K566+'[1]9.ведомства'!K536</f>
        <v>125160194.87</v>
      </c>
      <c r="H273" s="15">
        <f>'[1]9.ведомства'!L615+'[1]9.ведомства'!L566+'[1]9.ведомства'!L536</f>
        <v>0</v>
      </c>
    </row>
    <row r="274" spans="1:8" s="44" customFormat="1" ht="25.5" x14ac:dyDescent="0.25">
      <c r="A274" s="16" t="s">
        <v>229</v>
      </c>
      <c r="B274" s="22" t="s">
        <v>199</v>
      </c>
      <c r="C274" s="15">
        <f t="shared" ref="C274:H274" si="124">C275</f>
        <v>99174869.25</v>
      </c>
      <c r="D274" s="15">
        <f t="shared" si="124"/>
        <v>0</v>
      </c>
      <c r="E274" s="15">
        <f t="shared" si="124"/>
        <v>-9843.1999999999971</v>
      </c>
      <c r="F274" s="15">
        <f t="shared" si="124"/>
        <v>0</v>
      </c>
      <c r="G274" s="15">
        <f t="shared" si="124"/>
        <v>99165026.049999997</v>
      </c>
      <c r="H274" s="15">
        <f t="shared" si="124"/>
        <v>0</v>
      </c>
    </row>
    <row r="275" spans="1:8" s="44" customFormat="1" x14ac:dyDescent="0.25">
      <c r="A275" s="17" t="s">
        <v>32</v>
      </c>
      <c r="B275" s="18" t="s">
        <v>33</v>
      </c>
      <c r="C275" s="15">
        <f>'[1]9.ведомства'!G538+'[1]9.ведомства'!G568+'[1]9.ведомства'!G617</f>
        <v>99174869.25</v>
      </c>
      <c r="D275" s="15">
        <f>'[1]9.ведомства'!H538+'[1]9.ведомства'!H568+'[1]9.ведомства'!H617</f>
        <v>0</v>
      </c>
      <c r="E275" s="15">
        <f>'[1]9.ведомства'!I538+'[1]9.ведомства'!I568+'[1]9.ведомства'!I617</f>
        <v>-9843.1999999999971</v>
      </c>
      <c r="F275" s="15">
        <f>'[1]9.ведомства'!J538+'[1]9.ведомства'!J568+'[1]9.ведомства'!J617</f>
        <v>0</v>
      </c>
      <c r="G275" s="15">
        <f>'[1]9.ведомства'!K538+'[1]9.ведомства'!K568+'[1]9.ведомства'!K617</f>
        <v>99165026.049999997</v>
      </c>
      <c r="H275" s="15">
        <f>'[1]9.ведомства'!L538+'[1]9.ведомства'!L568+'[1]9.ведомства'!L617</f>
        <v>0</v>
      </c>
    </row>
    <row r="276" spans="1:8" s="44" customFormat="1" x14ac:dyDescent="0.25">
      <c r="A276" s="16" t="s">
        <v>230</v>
      </c>
      <c r="B276" s="24" t="s">
        <v>231</v>
      </c>
      <c r="C276" s="15">
        <f t="shared" ref="C276:H276" si="125">C277</f>
        <v>850000</v>
      </c>
      <c r="D276" s="15">
        <f t="shared" si="125"/>
        <v>0</v>
      </c>
      <c r="E276" s="15">
        <f t="shared" si="125"/>
        <v>0</v>
      </c>
      <c r="F276" s="15">
        <f t="shared" si="125"/>
        <v>0</v>
      </c>
      <c r="G276" s="15">
        <f t="shared" si="125"/>
        <v>850000</v>
      </c>
      <c r="H276" s="15">
        <f t="shared" si="125"/>
        <v>0</v>
      </c>
    </row>
    <row r="277" spans="1:8" s="44" customFormat="1" x14ac:dyDescent="0.25">
      <c r="A277" s="17" t="s">
        <v>32</v>
      </c>
      <c r="B277" s="18" t="s">
        <v>33</v>
      </c>
      <c r="C277" s="15">
        <f>'[1]9.ведомства'!G570</f>
        <v>850000</v>
      </c>
      <c r="D277" s="15">
        <f>'[1]9.ведомства'!H570</f>
        <v>0</v>
      </c>
      <c r="E277" s="15">
        <f>'[1]9.ведомства'!I570</f>
        <v>0</v>
      </c>
      <c r="F277" s="15">
        <f>'[1]9.ведомства'!J570</f>
        <v>0</v>
      </c>
      <c r="G277" s="15">
        <f>'[1]9.ведомства'!K570</f>
        <v>850000</v>
      </c>
      <c r="H277" s="15">
        <f>'[1]9.ведомства'!L570</f>
        <v>0</v>
      </c>
    </row>
    <row r="278" spans="1:8" s="44" customFormat="1" ht="25.5" x14ac:dyDescent="0.25">
      <c r="A278" s="16" t="s">
        <v>232</v>
      </c>
      <c r="B278" s="20" t="s">
        <v>93</v>
      </c>
      <c r="C278" s="15">
        <f t="shared" ref="C278:H278" si="126">C279</f>
        <v>15532021.029999999</v>
      </c>
      <c r="D278" s="15">
        <f t="shared" si="126"/>
        <v>0</v>
      </c>
      <c r="E278" s="15">
        <f t="shared" si="126"/>
        <v>0</v>
      </c>
      <c r="F278" s="15">
        <f t="shared" si="126"/>
        <v>0</v>
      </c>
      <c r="G278" s="15">
        <f t="shared" si="126"/>
        <v>15532021.029999999</v>
      </c>
      <c r="H278" s="15">
        <f t="shared" si="126"/>
        <v>0</v>
      </c>
    </row>
    <row r="279" spans="1:8" s="44" customFormat="1" x14ac:dyDescent="0.25">
      <c r="A279" s="17" t="s">
        <v>32</v>
      </c>
      <c r="B279" s="18" t="s">
        <v>33</v>
      </c>
      <c r="C279" s="15">
        <f>'[1]9.ведомства'!G540+'[1]9.ведомства'!G622</f>
        <v>15532021.029999999</v>
      </c>
      <c r="D279" s="15">
        <f>'[1]9.ведомства'!H540+'[1]9.ведомства'!H622</f>
        <v>0</v>
      </c>
      <c r="E279" s="15">
        <f>'[1]9.ведомства'!I540+'[1]9.ведомства'!I622</f>
        <v>0</v>
      </c>
      <c r="F279" s="15">
        <f>'[1]9.ведомства'!J540+'[1]9.ведомства'!J622</f>
        <v>0</v>
      </c>
      <c r="G279" s="15">
        <f>'[1]9.ведомства'!K540+'[1]9.ведомства'!K622</f>
        <v>15532021.029999999</v>
      </c>
      <c r="H279" s="15">
        <f>'[1]9.ведомства'!L540+'[1]9.ведомства'!L622</f>
        <v>0</v>
      </c>
    </row>
    <row r="280" spans="1:8" s="44" customFormat="1" ht="24" x14ac:dyDescent="0.25">
      <c r="A280" s="16" t="s">
        <v>233</v>
      </c>
      <c r="B280" s="24" t="s">
        <v>234</v>
      </c>
      <c r="C280" s="15">
        <f t="shared" ref="C280:H280" si="127">C281</f>
        <v>290000</v>
      </c>
      <c r="D280" s="15">
        <f t="shared" si="127"/>
        <v>0</v>
      </c>
      <c r="E280" s="15">
        <f t="shared" si="127"/>
        <v>0</v>
      </c>
      <c r="F280" s="15">
        <f t="shared" si="127"/>
        <v>0</v>
      </c>
      <c r="G280" s="15">
        <f t="shared" si="127"/>
        <v>290000</v>
      </c>
      <c r="H280" s="15">
        <f t="shared" si="127"/>
        <v>0</v>
      </c>
    </row>
    <row r="281" spans="1:8" s="44" customFormat="1" x14ac:dyDescent="0.25">
      <c r="A281" s="17" t="s">
        <v>32</v>
      </c>
      <c r="B281" s="18" t="s">
        <v>33</v>
      </c>
      <c r="C281" s="15">
        <f>'[1]9.ведомства'!G650</f>
        <v>290000</v>
      </c>
      <c r="D281" s="15">
        <f>'[1]9.ведомства'!H650</f>
        <v>0</v>
      </c>
      <c r="E281" s="15">
        <f>'[1]9.ведомства'!I650</f>
        <v>0</v>
      </c>
      <c r="F281" s="15">
        <f>'[1]9.ведомства'!J650</f>
        <v>0</v>
      </c>
      <c r="G281" s="15">
        <f>'[1]9.ведомства'!K650</f>
        <v>290000</v>
      </c>
      <c r="H281" s="15">
        <f>'[1]9.ведомства'!L650</f>
        <v>0</v>
      </c>
    </row>
    <row r="282" spans="1:8" s="44" customFormat="1" ht="25.5" x14ac:dyDescent="0.25">
      <c r="A282" s="16" t="s">
        <v>235</v>
      </c>
      <c r="B282" s="20" t="s">
        <v>236</v>
      </c>
      <c r="C282" s="15">
        <f t="shared" ref="C282:H282" si="128">C283</f>
        <v>24300</v>
      </c>
      <c r="D282" s="15">
        <f t="shared" si="128"/>
        <v>0</v>
      </c>
      <c r="E282" s="15">
        <f t="shared" si="128"/>
        <v>0</v>
      </c>
      <c r="F282" s="15">
        <f t="shared" si="128"/>
        <v>0</v>
      </c>
      <c r="G282" s="15">
        <f t="shared" si="128"/>
        <v>24300</v>
      </c>
      <c r="H282" s="15">
        <f t="shared" si="128"/>
        <v>0</v>
      </c>
    </row>
    <row r="283" spans="1:8" s="44" customFormat="1" x14ac:dyDescent="0.25">
      <c r="A283" s="17" t="s">
        <v>32</v>
      </c>
      <c r="B283" s="18" t="s">
        <v>33</v>
      </c>
      <c r="C283" s="15">
        <f>'[1]9.ведомства'!G652</f>
        <v>24300</v>
      </c>
      <c r="D283" s="15">
        <f>'[1]9.ведомства'!H652</f>
        <v>0</v>
      </c>
      <c r="E283" s="15">
        <f>'[1]9.ведомства'!I652</f>
        <v>0</v>
      </c>
      <c r="F283" s="15">
        <f>'[1]9.ведомства'!J652</f>
        <v>0</v>
      </c>
      <c r="G283" s="15">
        <f>'[1]9.ведомства'!K652</f>
        <v>24300</v>
      </c>
      <c r="H283" s="15">
        <f>'[1]9.ведомства'!L652</f>
        <v>0</v>
      </c>
    </row>
    <row r="284" spans="1:8" s="44" customFormat="1" x14ac:dyDescent="0.25">
      <c r="A284" s="16" t="s">
        <v>237</v>
      </c>
      <c r="B284" s="24" t="s">
        <v>238</v>
      </c>
      <c r="C284" s="15">
        <f t="shared" ref="C284:H284" si="129">C285</f>
        <v>2534000</v>
      </c>
      <c r="D284" s="15">
        <f t="shared" si="129"/>
        <v>0</v>
      </c>
      <c r="E284" s="15">
        <f t="shared" si="129"/>
        <v>0</v>
      </c>
      <c r="F284" s="15">
        <f t="shared" si="129"/>
        <v>0</v>
      </c>
      <c r="G284" s="15">
        <f t="shared" si="129"/>
        <v>2534000</v>
      </c>
      <c r="H284" s="15">
        <f t="shared" si="129"/>
        <v>0</v>
      </c>
    </row>
    <row r="285" spans="1:8" s="44" customFormat="1" x14ac:dyDescent="0.25">
      <c r="A285" s="17" t="s">
        <v>32</v>
      </c>
      <c r="B285" s="18" t="s">
        <v>33</v>
      </c>
      <c r="C285" s="15">
        <f>'[1]9.ведомства'!G654</f>
        <v>2534000</v>
      </c>
      <c r="D285" s="15">
        <f>'[1]9.ведомства'!H654</f>
        <v>0</v>
      </c>
      <c r="E285" s="15">
        <f>'[1]9.ведомства'!I654</f>
        <v>0</v>
      </c>
      <c r="F285" s="15">
        <f>'[1]9.ведомства'!J654</f>
        <v>0</v>
      </c>
      <c r="G285" s="15">
        <f>'[1]9.ведомства'!K654</f>
        <v>2534000</v>
      </c>
      <c r="H285" s="15">
        <f>'[1]9.ведомства'!L654</f>
        <v>0</v>
      </c>
    </row>
    <row r="286" spans="1:8" s="44" customFormat="1" ht="24" x14ac:dyDescent="0.25">
      <c r="A286" s="16" t="s">
        <v>239</v>
      </c>
      <c r="B286" s="24" t="s">
        <v>240</v>
      </c>
      <c r="C286" s="15">
        <f t="shared" ref="C286:H286" si="130">C287</f>
        <v>866000</v>
      </c>
      <c r="D286" s="15">
        <f t="shared" si="130"/>
        <v>0</v>
      </c>
      <c r="E286" s="15">
        <f t="shared" si="130"/>
        <v>0</v>
      </c>
      <c r="F286" s="15">
        <f t="shared" si="130"/>
        <v>0</v>
      </c>
      <c r="G286" s="15">
        <f t="shared" si="130"/>
        <v>866000</v>
      </c>
      <c r="H286" s="15">
        <f t="shared" si="130"/>
        <v>0</v>
      </c>
    </row>
    <row r="287" spans="1:8" s="44" customFormat="1" x14ac:dyDescent="0.25">
      <c r="A287" s="17" t="s">
        <v>32</v>
      </c>
      <c r="B287" s="18" t="s">
        <v>33</v>
      </c>
      <c r="C287" s="15">
        <f>'[1]9.ведомства'!G656</f>
        <v>866000</v>
      </c>
      <c r="D287" s="15">
        <f>'[1]9.ведомства'!H656</f>
        <v>0</v>
      </c>
      <c r="E287" s="15">
        <f>'[1]9.ведомства'!I656</f>
        <v>0</v>
      </c>
      <c r="F287" s="15">
        <f>'[1]9.ведомства'!J656</f>
        <v>0</v>
      </c>
      <c r="G287" s="15">
        <f>'[1]9.ведомства'!K656</f>
        <v>866000</v>
      </c>
      <c r="H287" s="15">
        <f>'[1]9.ведомства'!L656</f>
        <v>0</v>
      </c>
    </row>
    <row r="288" spans="1:8" s="44" customFormat="1" x14ac:dyDescent="0.25">
      <c r="A288" s="16" t="s">
        <v>241</v>
      </c>
      <c r="B288" s="24" t="s">
        <v>242</v>
      </c>
      <c r="C288" s="15">
        <f t="shared" ref="C288:H288" si="131">C289</f>
        <v>500000</v>
      </c>
      <c r="D288" s="15">
        <f t="shared" si="131"/>
        <v>0</v>
      </c>
      <c r="E288" s="15">
        <f t="shared" si="131"/>
        <v>0</v>
      </c>
      <c r="F288" s="15">
        <f t="shared" si="131"/>
        <v>0</v>
      </c>
      <c r="G288" s="15">
        <f t="shared" si="131"/>
        <v>500000</v>
      </c>
      <c r="H288" s="15">
        <f t="shared" si="131"/>
        <v>0</v>
      </c>
    </row>
    <row r="289" spans="1:8" s="44" customFormat="1" x14ac:dyDescent="0.25">
      <c r="A289" s="17" t="s">
        <v>32</v>
      </c>
      <c r="B289" s="18" t="s">
        <v>33</v>
      </c>
      <c r="C289" s="15">
        <f>'[1]9.ведомства'!G577+'[1]9.ведомства'!G625+'[1]9.ведомства'!G543</f>
        <v>500000</v>
      </c>
      <c r="D289" s="15">
        <f>'[1]9.ведомства'!H577+'[1]9.ведомства'!H625+'[1]9.ведомства'!H543</f>
        <v>0</v>
      </c>
      <c r="E289" s="15">
        <f>'[1]9.ведомства'!I577+'[1]9.ведомства'!I625+'[1]9.ведомства'!I543</f>
        <v>0</v>
      </c>
      <c r="F289" s="15">
        <f>'[1]9.ведомства'!J577+'[1]9.ведомства'!J625+'[1]9.ведомства'!J543</f>
        <v>0</v>
      </c>
      <c r="G289" s="15">
        <f>'[1]9.ведомства'!K577+'[1]9.ведомства'!K625+'[1]9.ведомства'!K543</f>
        <v>500000</v>
      </c>
      <c r="H289" s="15">
        <f>'[1]9.ведомства'!L577+'[1]9.ведомства'!L625+'[1]9.ведомства'!L543</f>
        <v>0</v>
      </c>
    </row>
    <row r="290" spans="1:8" s="44" customFormat="1" x14ac:dyDescent="0.25">
      <c r="A290" s="16" t="s">
        <v>243</v>
      </c>
      <c r="B290" s="24" t="s">
        <v>244</v>
      </c>
      <c r="C290" s="15">
        <f t="shared" ref="C290:H290" si="132">C291</f>
        <v>75700</v>
      </c>
      <c r="D290" s="15">
        <f t="shared" si="132"/>
        <v>0</v>
      </c>
      <c r="E290" s="15">
        <f t="shared" si="132"/>
        <v>0</v>
      </c>
      <c r="F290" s="15">
        <f t="shared" si="132"/>
        <v>0</v>
      </c>
      <c r="G290" s="15">
        <f t="shared" si="132"/>
        <v>75700</v>
      </c>
      <c r="H290" s="15">
        <f t="shared" si="132"/>
        <v>0</v>
      </c>
    </row>
    <row r="291" spans="1:8" s="44" customFormat="1" x14ac:dyDescent="0.25">
      <c r="A291" s="17" t="s">
        <v>32</v>
      </c>
      <c r="B291" s="18" t="s">
        <v>33</v>
      </c>
      <c r="C291" s="15">
        <f>'[1]9.ведомства'!G658</f>
        <v>75700</v>
      </c>
      <c r="D291" s="15">
        <f>'[1]9.ведомства'!H658</f>
        <v>0</v>
      </c>
      <c r="E291" s="15">
        <f>'[1]9.ведомства'!I658</f>
        <v>0</v>
      </c>
      <c r="F291" s="15">
        <f>'[1]9.ведомства'!J658</f>
        <v>0</v>
      </c>
      <c r="G291" s="15">
        <f>'[1]9.ведомства'!K658</f>
        <v>75700</v>
      </c>
      <c r="H291" s="15">
        <f>'[1]9.ведомства'!L658</f>
        <v>0</v>
      </c>
    </row>
    <row r="292" spans="1:8" s="44" customFormat="1" x14ac:dyDescent="0.25">
      <c r="A292" s="19" t="s">
        <v>245</v>
      </c>
      <c r="B292" s="20" t="s">
        <v>246</v>
      </c>
      <c r="C292" s="15">
        <f>+C293</f>
        <v>30547000</v>
      </c>
      <c r="D292" s="15">
        <f t="shared" ref="D292:H292" si="133">+D293</f>
        <v>30547000</v>
      </c>
      <c r="E292" s="15">
        <f t="shared" si="133"/>
        <v>0</v>
      </c>
      <c r="F292" s="15">
        <f t="shared" si="133"/>
        <v>0</v>
      </c>
      <c r="G292" s="15">
        <f t="shared" si="133"/>
        <v>30547000</v>
      </c>
      <c r="H292" s="15">
        <f t="shared" si="133"/>
        <v>30547000</v>
      </c>
    </row>
    <row r="293" spans="1:8" s="44" customFormat="1" x14ac:dyDescent="0.25">
      <c r="A293" s="28" t="s">
        <v>21</v>
      </c>
      <c r="B293" s="8" t="s">
        <v>22</v>
      </c>
      <c r="C293" s="15">
        <f>'[1]9.ведомства'!G1365+'[1]9.ведомства'!G1378</f>
        <v>30547000</v>
      </c>
      <c r="D293" s="15">
        <f>'[1]9.ведомства'!H1365+'[1]9.ведомства'!H1378</f>
        <v>30547000</v>
      </c>
      <c r="E293" s="15">
        <f>'[1]9.ведомства'!I1365+'[1]9.ведомства'!I1378</f>
        <v>0</v>
      </c>
      <c r="F293" s="15">
        <f>'[1]9.ведомства'!J1365+'[1]9.ведомства'!J1378</f>
        <v>0</v>
      </c>
      <c r="G293" s="15">
        <f>'[1]9.ведомства'!K1365+'[1]9.ведомства'!K1378</f>
        <v>30547000</v>
      </c>
      <c r="H293" s="15">
        <f>'[1]9.ведомства'!L1365+'[1]9.ведомства'!L1378</f>
        <v>30547000</v>
      </c>
    </row>
    <row r="294" spans="1:8" s="44" customFormat="1" ht="24" x14ac:dyDescent="0.25">
      <c r="A294" s="19" t="s">
        <v>248</v>
      </c>
      <c r="B294" s="8" t="s">
        <v>249</v>
      </c>
      <c r="C294" s="15">
        <f t="shared" ref="C294:H294" si="134">SUM(C295:C295)</f>
        <v>23075829.75</v>
      </c>
      <c r="D294" s="15">
        <f t="shared" si="134"/>
        <v>0</v>
      </c>
      <c r="E294" s="15">
        <f t="shared" si="134"/>
        <v>0</v>
      </c>
      <c r="F294" s="15">
        <f t="shared" si="134"/>
        <v>0</v>
      </c>
      <c r="G294" s="15">
        <f t="shared" si="134"/>
        <v>23075829.75</v>
      </c>
      <c r="H294" s="15">
        <f t="shared" si="134"/>
        <v>0</v>
      </c>
    </row>
    <row r="295" spans="1:8" s="44" customFormat="1" x14ac:dyDescent="0.25">
      <c r="A295" s="28" t="s">
        <v>21</v>
      </c>
      <c r="B295" s="8" t="s">
        <v>22</v>
      </c>
      <c r="C295" s="15">
        <f>'[1]9.ведомства'!G1369+'[1]9.ведомства'!G1382</f>
        <v>23075829.75</v>
      </c>
      <c r="D295" s="15">
        <f>'[1]9.ведомства'!H1369+'[1]9.ведомства'!H1382</f>
        <v>0</v>
      </c>
      <c r="E295" s="15">
        <f>'[1]9.ведомства'!I1369+'[1]9.ведомства'!I1382</f>
        <v>0</v>
      </c>
      <c r="F295" s="15">
        <f>'[1]9.ведомства'!J1369+'[1]9.ведомства'!J1382</f>
        <v>0</v>
      </c>
      <c r="G295" s="15">
        <f>'[1]9.ведомства'!K1369+'[1]9.ведомства'!K1382</f>
        <v>23075829.75</v>
      </c>
      <c r="H295" s="15">
        <f>'[1]9.ведомства'!L1369+'[1]9.ведомства'!L1382</f>
        <v>0</v>
      </c>
    </row>
    <row r="296" spans="1:8" s="44" customFormat="1" ht="24" x14ac:dyDescent="0.25">
      <c r="A296" s="16" t="s">
        <v>250</v>
      </c>
      <c r="B296" s="24" t="s">
        <v>82</v>
      </c>
      <c r="C296" s="15">
        <f>C297</f>
        <v>717000</v>
      </c>
      <c r="D296" s="15">
        <f t="shared" ref="D296:H296" si="135">D297</f>
        <v>0</v>
      </c>
      <c r="E296" s="15">
        <f t="shared" si="135"/>
        <v>0</v>
      </c>
      <c r="F296" s="15">
        <f t="shared" si="135"/>
        <v>0</v>
      </c>
      <c r="G296" s="15">
        <f t="shared" si="135"/>
        <v>717000</v>
      </c>
      <c r="H296" s="15">
        <f t="shared" si="135"/>
        <v>0</v>
      </c>
    </row>
    <row r="297" spans="1:8" s="44" customFormat="1" x14ac:dyDescent="0.25">
      <c r="A297" s="17" t="s">
        <v>32</v>
      </c>
      <c r="B297" s="18" t="s">
        <v>33</v>
      </c>
      <c r="C297" s="15">
        <f>'[1]9.ведомства'!G663</f>
        <v>717000</v>
      </c>
      <c r="D297" s="15">
        <f>'[1]9.ведомства'!H663</f>
        <v>0</v>
      </c>
      <c r="E297" s="15">
        <f>'[1]9.ведомства'!I663</f>
        <v>0</v>
      </c>
      <c r="F297" s="15">
        <f>'[1]9.ведомства'!J663</f>
        <v>0</v>
      </c>
      <c r="G297" s="15">
        <f>'[1]9.ведомства'!K663</f>
        <v>717000</v>
      </c>
      <c r="H297" s="15">
        <f>'[1]9.ведомства'!L663</f>
        <v>0</v>
      </c>
    </row>
    <row r="298" spans="1:8" s="44" customFormat="1" ht="25.5" x14ac:dyDescent="0.25">
      <c r="A298" s="16" t="s">
        <v>251</v>
      </c>
      <c r="B298" s="22" t="s">
        <v>193</v>
      </c>
      <c r="C298" s="15">
        <f>C299</f>
        <v>37805844.439999998</v>
      </c>
      <c r="D298" s="15">
        <f t="shared" ref="D298:H298" si="136">D299</f>
        <v>0</v>
      </c>
      <c r="E298" s="15">
        <f t="shared" si="136"/>
        <v>0</v>
      </c>
      <c r="F298" s="15">
        <f t="shared" si="136"/>
        <v>0</v>
      </c>
      <c r="G298" s="15">
        <f t="shared" si="136"/>
        <v>37805844.439999998</v>
      </c>
      <c r="H298" s="15">
        <f t="shared" si="136"/>
        <v>0</v>
      </c>
    </row>
    <row r="299" spans="1:8" s="44" customFormat="1" x14ac:dyDescent="0.25">
      <c r="A299" s="17" t="s">
        <v>32</v>
      </c>
      <c r="B299" s="18" t="s">
        <v>33</v>
      </c>
      <c r="C299" s="15">
        <f>'[1]9.ведомства'!G665</f>
        <v>37805844.439999998</v>
      </c>
      <c r="D299" s="15">
        <f>'[1]9.ведомства'!H665</f>
        <v>0</v>
      </c>
      <c r="E299" s="15">
        <f>'[1]9.ведомства'!I665</f>
        <v>0</v>
      </c>
      <c r="F299" s="15">
        <f>'[1]9.ведомства'!J665</f>
        <v>0</v>
      </c>
      <c r="G299" s="15">
        <f>'[1]9.ведомства'!K665</f>
        <v>37805844.439999998</v>
      </c>
      <c r="H299" s="15">
        <f>'[1]9.ведомства'!L665</f>
        <v>0</v>
      </c>
    </row>
    <row r="300" spans="1:8" s="44" customFormat="1" x14ac:dyDescent="0.25">
      <c r="A300" s="16" t="s">
        <v>252</v>
      </c>
      <c r="B300" s="22" t="s">
        <v>195</v>
      </c>
      <c r="C300" s="15">
        <f>C301</f>
        <v>435000</v>
      </c>
      <c r="D300" s="15">
        <f t="shared" ref="D300:H300" si="137">D301</f>
        <v>0</v>
      </c>
      <c r="E300" s="15">
        <f t="shared" si="137"/>
        <v>-111679.33</v>
      </c>
      <c r="F300" s="15">
        <f t="shared" si="137"/>
        <v>0</v>
      </c>
      <c r="G300" s="15">
        <f t="shared" si="137"/>
        <v>323320.67</v>
      </c>
      <c r="H300" s="15">
        <f t="shared" si="137"/>
        <v>0</v>
      </c>
    </row>
    <row r="301" spans="1:8" s="44" customFormat="1" x14ac:dyDescent="0.25">
      <c r="A301" s="17" t="s">
        <v>32</v>
      </c>
      <c r="B301" s="18" t="s">
        <v>33</v>
      </c>
      <c r="C301" s="15">
        <f>'[1]9.ведомства'!G667</f>
        <v>435000</v>
      </c>
      <c r="D301" s="15">
        <f>'[1]9.ведомства'!H667</f>
        <v>0</v>
      </c>
      <c r="E301" s="15">
        <f>'[1]9.ведомства'!I667</f>
        <v>-111679.33</v>
      </c>
      <c r="F301" s="15">
        <f>'[1]9.ведомства'!J667</f>
        <v>0</v>
      </c>
      <c r="G301" s="15">
        <f>'[1]9.ведомства'!K667</f>
        <v>323320.67</v>
      </c>
      <c r="H301" s="15">
        <f>'[1]9.ведомства'!L667</f>
        <v>0</v>
      </c>
    </row>
    <row r="302" spans="1:8" s="44" customFormat="1" x14ac:dyDescent="0.25">
      <c r="A302" s="16" t="s">
        <v>253</v>
      </c>
      <c r="B302" s="22" t="s">
        <v>197</v>
      </c>
      <c r="C302" s="15">
        <f>C303</f>
        <v>342903.05</v>
      </c>
      <c r="D302" s="15">
        <f t="shared" ref="D302:H302" si="138">D303</f>
        <v>0</v>
      </c>
      <c r="E302" s="15">
        <f t="shared" si="138"/>
        <v>35261.800000000003</v>
      </c>
      <c r="F302" s="15">
        <f t="shared" si="138"/>
        <v>0</v>
      </c>
      <c r="G302" s="15">
        <f t="shared" si="138"/>
        <v>378164.85</v>
      </c>
      <c r="H302" s="15">
        <f t="shared" si="138"/>
        <v>0</v>
      </c>
    </row>
    <row r="303" spans="1:8" s="44" customFormat="1" x14ac:dyDescent="0.25">
      <c r="A303" s="17" t="s">
        <v>32</v>
      </c>
      <c r="B303" s="18" t="s">
        <v>33</v>
      </c>
      <c r="C303" s="15">
        <f>'[1]9.ведомства'!G669</f>
        <v>342903.05</v>
      </c>
      <c r="D303" s="15">
        <f>'[1]9.ведомства'!H669</f>
        <v>0</v>
      </c>
      <c r="E303" s="15">
        <f>'[1]9.ведомства'!I669</f>
        <v>35261.800000000003</v>
      </c>
      <c r="F303" s="15">
        <f>'[1]9.ведомства'!J669</f>
        <v>0</v>
      </c>
      <c r="G303" s="15">
        <f>'[1]9.ведомства'!K669</f>
        <v>378164.85</v>
      </c>
      <c r="H303" s="15">
        <f>'[1]9.ведомства'!L669</f>
        <v>0</v>
      </c>
    </row>
    <row r="304" spans="1:8" s="44" customFormat="1" ht="25.5" x14ac:dyDescent="0.25">
      <c r="A304" s="16" t="s">
        <v>254</v>
      </c>
      <c r="B304" s="22" t="s">
        <v>199</v>
      </c>
      <c r="C304" s="15">
        <f>C305</f>
        <v>1925241.11</v>
      </c>
      <c r="D304" s="15">
        <f t="shared" ref="D304:H304" si="139">D305</f>
        <v>0</v>
      </c>
      <c r="E304" s="15">
        <f t="shared" si="139"/>
        <v>76417.53</v>
      </c>
      <c r="F304" s="15">
        <f t="shared" si="139"/>
        <v>0</v>
      </c>
      <c r="G304" s="15">
        <f t="shared" si="139"/>
        <v>2001658.6400000001</v>
      </c>
      <c r="H304" s="15">
        <f t="shared" si="139"/>
        <v>0</v>
      </c>
    </row>
    <row r="305" spans="1:8" s="44" customFormat="1" x14ac:dyDescent="0.25">
      <c r="A305" s="17" t="s">
        <v>32</v>
      </c>
      <c r="B305" s="18" t="s">
        <v>33</v>
      </c>
      <c r="C305" s="15">
        <f>'[1]9.ведомства'!G671</f>
        <v>1925241.11</v>
      </c>
      <c r="D305" s="15">
        <f>'[1]9.ведомства'!H671</f>
        <v>0</v>
      </c>
      <c r="E305" s="15">
        <f>'[1]9.ведомства'!I671</f>
        <v>76417.53</v>
      </c>
      <c r="F305" s="15">
        <f>'[1]9.ведомства'!J671</f>
        <v>0</v>
      </c>
      <c r="G305" s="15">
        <f>'[1]9.ведомства'!K671</f>
        <v>2001658.6400000001</v>
      </c>
      <c r="H305" s="15">
        <f>'[1]9.ведомства'!L671</f>
        <v>0</v>
      </c>
    </row>
    <row r="306" spans="1:8" s="44" customFormat="1" x14ac:dyDescent="0.25">
      <c r="A306" s="16" t="s">
        <v>255</v>
      </c>
      <c r="B306" s="20" t="s">
        <v>256</v>
      </c>
      <c r="C306" s="15">
        <f>C307</f>
        <v>1000000</v>
      </c>
      <c r="D306" s="15">
        <f t="shared" ref="D306:H306" si="140">D307</f>
        <v>0</v>
      </c>
      <c r="E306" s="15">
        <f t="shared" si="140"/>
        <v>0</v>
      </c>
      <c r="F306" s="15">
        <f t="shared" si="140"/>
        <v>0</v>
      </c>
      <c r="G306" s="15">
        <f t="shared" si="140"/>
        <v>1000000</v>
      </c>
      <c r="H306" s="15">
        <f t="shared" si="140"/>
        <v>0</v>
      </c>
    </row>
    <row r="307" spans="1:8" s="44" customFormat="1" x14ac:dyDescent="0.25">
      <c r="A307" s="17" t="s">
        <v>32</v>
      </c>
      <c r="B307" s="18" t="s">
        <v>33</v>
      </c>
      <c r="C307" s="15">
        <f>'[1]9.ведомства'!G673</f>
        <v>1000000</v>
      </c>
      <c r="D307" s="15">
        <f>'[1]9.ведомства'!H673</f>
        <v>0</v>
      </c>
      <c r="E307" s="15">
        <f>'[1]9.ведомства'!I673</f>
        <v>0</v>
      </c>
      <c r="F307" s="15">
        <f>'[1]9.ведомства'!J673</f>
        <v>0</v>
      </c>
      <c r="G307" s="15">
        <f>'[1]9.ведомства'!K673</f>
        <v>1000000</v>
      </c>
      <c r="H307" s="15">
        <f>'[1]9.ведомства'!L673</f>
        <v>0</v>
      </c>
    </row>
    <row r="308" spans="1:8" s="44" customFormat="1" ht="24" x14ac:dyDescent="0.25">
      <c r="A308" s="16" t="s">
        <v>257</v>
      </c>
      <c r="B308" s="24" t="s">
        <v>82</v>
      </c>
      <c r="C308" s="15">
        <f>C309</f>
        <v>261000</v>
      </c>
      <c r="D308" s="15">
        <f t="shared" ref="D308:H308" si="141">D309</f>
        <v>0</v>
      </c>
      <c r="E308" s="15">
        <f t="shared" si="141"/>
        <v>0</v>
      </c>
      <c r="F308" s="15">
        <f t="shared" si="141"/>
        <v>0</v>
      </c>
      <c r="G308" s="15">
        <f t="shared" si="141"/>
        <v>261000</v>
      </c>
      <c r="H308" s="15">
        <f t="shared" si="141"/>
        <v>0</v>
      </c>
    </row>
    <row r="309" spans="1:8" s="44" customFormat="1" x14ac:dyDescent="0.25">
      <c r="A309" s="17" t="s">
        <v>32</v>
      </c>
      <c r="B309" s="18" t="s">
        <v>33</v>
      </c>
      <c r="C309" s="15">
        <f>'[1]9.ведомства'!G676</f>
        <v>261000</v>
      </c>
      <c r="D309" s="15">
        <f>'[1]9.ведомства'!H676</f>
        <v>0</v>
      </c>
      <c r="E309" s="15">
        <f>'[1]9.ведомства'!I676</f>
        <v>0</v>
      </c>
      <c r="F309" s="15">
        <f>'[1]9.ведомства'!J676</f>
        <v>0</v>
      </c>
      <c r="G309" s="15">
        <f>'[1]9.ведомства'!K676</f>
        <v>261000</v>
      </c>
      <c r="H309" s="15">
        <f>'[1]9.ведомства'!L676</f>
        <v>0</v>
      </c>
    </row>
    <row r="310" spans="1:8" s="44" customFormat="1" ht="25.5" x14ac:dyDescent="0.25">
      <c r="A310" s="16" t="s">
        <v>258</v>
      </c>
      <c r="B310" s="22" t="s">
        <v>193</v>
      </c>
      <c r="C310" s="15">
        <f>C311</f>
        <v>16065856.800000001</v>
      </c>
      <c r="D310" s="15">
        <f t="shared" ref="D310:H310" si="142">D311</f>
        <v>0</v>
      </c>
      <c r="E310" s="15">
        <f t="shared" si="142"/>
        <v>0</v>
      </c>
      <c r="F310" s="15">
        <f t="shared" si="142"/>
        <v>0</v>
      </c>
      <c r="G310" s="15">
        <f t="shared" si="142"/>
        <v>16065856.800000001</v>
      </c>
      <c r="H310" s="15">
        <f t="shared" si="142"/>
        <v>0</v>
      </c>
    </row>
    <row r="311" spans="1:8" s="44" customFormat="1" x14ac:dyDescent="0.25">
      <c r="A311" s="17" t="s">
        <v>32</v>
      </c>
      <c r="B311" s="18" t="s">
        <v>33</v>
      </c>
      <c r="C311" s="15">
        <f>'[1]9.ведомства'!G678</f>
        <v>16065856.800000001</v>
      </c>
      <c r="D311" s="15">
        <f>'[1]9.ведомства'!H678</f>
        <v>0</v>
      </c>
      <c r="E311" s="15">
        <f>'[1]9.ведомства'!I678</f>
        <v>0</v>
      </c>
      <c r="F311" s="15">
        <f>'[1]9.ведомства'!J678</f>
        <v>0</v>
      </c>
      <c r="G311" s="15">
        <f>'[1]9.ведомства'!K678</f>
        <v>16065856.800000001</v>
      </c>
      <c r="H311" s="15">
        <f>'[1]9.ведомства'!L678</f>
        <v>0</v>
      </c>
    </row>
    <row r="312" spans="1:8" s="44" customFormat="1" x14ac:dyDescent="0.25">
      <c r="A312" s="16" t="s">
        <v>259</v>
      </c>
      <c r="B312" s="22" t="s">
        <v>195</v>
      </c>
      <c r="C312" s="15">
        <f>C313</f>
        <v>255800</v>
      </c>
      <c r="D312" s="15">
        <f t="shared" ref="D312:H312" si="143">D313</f>
        <v>0</v>
      </c>
      <c r="E312" s="15">
        <f t="shared" si="143"/>
        <v>0</v>
      </c>
      <c r="F312" s="15">
        <f t="shared" si="143"/>
        <v>0</v>
      </c>
      <c r="G312" s="15">
        <f t="shared" si="143"/>
        <v>255800</v>
      </c>
      <c r="H312" s="15">
        <f t="shared" si="143"/>
        <v>0</v>
      </c>
    </row>
    <row r="313" spans="1:8" s="44" customFormat="1" x14ac:dyDescent="0.25">
      <c r="A313" s="17" t="s">
        <v>32</v>
      </c>
      <c r="B313" s="18" t="s">
        <v>33</v>
      </c>
      <c r="C313" s="15">
        <f>'[1]9.ведомства'!G680</f>
        <v>255800</v>
      </c>
      <c r="D313" s="15">
        <f>'[1]9.ведомства'!H680</f>
        <v>0</v>
      </c>
      <c r="E313" s="15">
        <f>'[1]9.ведомства'!I680</f>
        <v>0</v>
      </c>
      <c r="F313" s="15">
        <f>'[1]9.ведомства'!J680</f>
        <v>0</v>
      </c>
      <c r="G313" s="15">
        <f>'[1]9.ведомства'!K680</f>
        <v>255800</v>
      </c>
      <c r="H313" s="15">
        <f>'[1]9.ведомства'!L680</f>
        <v>0</v>
      </c>
    </row>
    <row r="314" spans="1:8" s="44" customFormat="1" x14ac:dyDescent="0.25">
      <c r="A314" s="16" t="s">
        <v>260</v>
      </c>
      <c r="B314" s="22" t="s">
        <v>197</v>
      </c>
      <c r="C314" s="15">
        <f>C315</f>
        <v>431761.82</v>
      </c>
      <c r="D314" s="15">
        <f t="shared" ref="D314:H314" si="144">D315</f>
        <v>0</v>
      </c>
      <c r="E314" s="15">
        <f t="shared" si="144"/>
        <v>0</v>
      </c>
      <c r="F314" s="15">
        <f t="shared" si="144"/>
        <v>0</v>
      </c>
      <c r="G314" s="15">
        <f t="shared" si="144"/>
        <v>431761.82</v>
      </c>
      <c r="H314" s="15">
        <f t="shared" si="144"/>
        <v>0</v>
      </c>
    </row>
    <row r="315" spans="1:8" s="44" customFormat="1" x14ac:dyDescent="0.25">
      <c r="A315" s="17" t="s">
        <v>32</v>
      </c>
      <c r="B315" s="18" t="s">
        <v>33</v>
      </c>
      <c r="C315" s="15">
        <f>'[1]9.ведомства'!G682</f>
        <v>431761.82</v>
      </c>
      <c r="D315" s="15">
        <f>'[1]9.ведомства'!H682</f>
        <v>0</v>
      </c>
      <c r="E315" s="15">
        <f>'[1]9.ведомства'!I682</f>
        <v>0</v>
      </c>
      <c r="F315" s="15">
        <f>'[1]9.ведомства'!J682</f>
        <v>0</v>
      </c>
      <c r="G315" s="15">
        <f>'[1]9.ведомства'!K682</f>
        <v>431761.82</v>
      </c>
      <c r="H315" s="15">
        <f>'[1]9.ведомства'!L682</f>
        <v>0</v>
      </c>
    </row>
    <row r="316" spans="1:8" s="44" customFormat="1" ht="25.5" x14ac:dyDescent="0.25">
      <c r="A316" s="16" t="s">
        <v>261</v>
      </c>
      <c r="B316" s="22" t="s">
        <v>199</v>
      </c>
      <c r="C316" s="15">
        <f>C317</f>
        <v>2571335.38</v>
      </c>
      <c r="D316" s="15">
        <f t="shared" ref="D316:H316" si="145">D317</f>
        <v>0</v>
      </c>
      <c r="E316" s="15">
        <f t="shared" si="145"/>
        <v>0</v>
      </c>
      <c r="F316" s="15">
        <f t="shared" si="145"/>
        <v>0</v>
      </c>
      <c r="G316" s="15">
        <f t="shared" si="145"/>
        <v>2571335.38</v>
      </c>
      <c r="H316" s="15">
        <f t="shared" si="145"/>
        <v>0</v>
      </c>
    </row>
    <row r="317" spans="1:8" s="44" customFormat="1" x14ac:dyDescent="0.25">
      <c r="A317" s="17" t="s">
        <v>32</v>
      </c>
      <c r="B317" s="18" t="s">
        <v>33</v>
      </c>
      <c r="C317" s="15">
        <f>'[1]9.ведомства'!G684</f>
        <v>2571335.38</v>
      </c>
      <c r="D317" s="15">
        <f>'[1]9.ведомства'!H684</f>
        <v>0</v>
      </c>
      <c r="E317" s="15">
        <f>'[1]9.ведомства'!I684</f>
        <v>0</v>
      </c>
      <c r="F317" s="15">
        <f>'[1]9.ведомства'!J684</f>
        <v>0</v>
      </c>
      <c r="G317" s="15">
        <f>'[1]9.ведомства'!K684</f>
        <v>2571335.38</v>
      </c>
      <c r="H317" s="15">
        <f>'[1]9.ведомства'!L684</f>
        <v>0</v>
      </c>
    </row>
    <row r="318" spans="1:8" s="44" customFormat="1" ht="24" x14ac:dyDescent="0.25">
      <c r="A318" s="16" t="s">
        <v>262</v>
      </c>
      <c r="B318" s="24" t="s">
        <v>82</v>
      </c>
      <c r="C318" s="15">
        <f>C319</f>
        <v>122000</v>
      </c>
      <c r="D318" s="15">
        <f t="shared" ref="D318:H318" si="146">D319</f>
        <v>0</v>
      </c>
      <c r="E318" s="15">
        <f t="shared" si="146"/>
        <v>0</v>
      </c>
      <c r="F318" s="15">
        <f t="shared" si="146"/>
        <v>0</v>
      </c>
      <c r="G318" s="15">
        <f t="shared" si="146"/>
        <v>122000</v>
      </c>
      <c r="H318" s="15">
        <f t="shared" si="146"/>
        <v>0</v>
      </c>
    </row>
    <row r="319" spans="1:8" s="44" customFormat="1" x14ac:dyDescent="0.25">
      <c r="A319" s="17" t="s">
        <v>32</v>
      </c>
      <c r="B319" s="18" t="s">
        <v>33</v>
      </c>
      <c r="C319" s="15">
        <f>'[1]9.ведомства'!G687</f>
        <v>122000</v>
      </c>
      <c r="D319" s="15">
        <f>'[1]9.ведомства'!H687</f>
        <v>0</v>
      </c>
      <c r="E319" s="15">
        <f>'[1]9.ведомства'!I687</f>
        <v>0</v>
      </c>
      <c r="F319" s="15">
        <f>'[1]9.ведомства'!J687</f>
        <v>0</v>
      </c>
      <c r="G319" s="15">
        <f>'[1]9.ведомства'!K687</f>
        <v>122000</v>
      </c>
      <c r="H319" s="15">
        <f>'[1]9.ведомства'!L687</f>
        <v>0</v>
      </c>
    </row>
    <row r="320" spans="1:8" s="44" customFormat="1" ht="25.5" x14ac:dyDescent="0.25">
      <c r="A320" s="16" t="s">
        <v>263</v>
      </c>
      <c r="B320" s="22" t="s">
        <v>193</v>
      </c>
      <c r="C320" s="15">
        <f>C321</f>
        <v>13357139</v>
      </c>
      <c r="D320" s="15">
        <f t="shared" ref="D320:H320" si="147">D321</f>
        <v>0</v>
      </c>
      <c r="E320" s="15">
        <f t="shared" si="147"/>
        <v>0</v>
      </c>
      <c r="F320" s="15">
        <f t="shared" si="147"/>
        <v>0</v>
      </c>
      <c r="G320" s="15">
        <f t="shared" si="147"/>
        <v>13357139</v>
      </c>
      <c r="H320" s="15">
        <f t="shared" si="147"/>
        <v>0</v>
      </c>
    </row>
    <row r="321" spans="1:8" s="44" customFormat="1" x14ac:dyDescent="0.25">
      <c r="A321" s="17" t="s">
        <v>32</v>
      </c>
      <c r="B321" s="18" t="s">
        <v>33</v>
      </c>
      <c r="C321" s="15">
        <f>'[1]9.ведомства'!G689</f>
        <v>13357139</v>
      </c>
      <c r="D321" s="15">
        <f>'[1]9.ведомства'!H689</f>
        <v>0</v>
      </c>
      <c r="E321" s="15">
        <f>'[1]9.ведомства'!I689</f>
        <v>0</v>
      </c>
      <c r="F321" s="15">
        <f>'[1]9.ведомства'!J689</f>
        <v>0</v>
      </c>
      <c r="G321" s="15">
        <f>'[1]9.ведомства'!K689</f>
        <v>13357139</v>
      </c>
      <c r="H321" s="15">
        <f>'[1]9.ведомства'!L689</f>
        <v>0</v>
      </c>
    </row>
    <row r="322" spans="1:8" s="44" customFormat="1" x14ac:dyDescent="0.25">
      <c r="A322" s="16" t="s">
        <v>264</v>
      </c>
      <c r="B322" s="22" t="s">
        <v>195</v>
      </c>
      <c r="C322" s="15">
        <f>C323</f>
        <v>812862.29</v>
      </c>
      <c r="D322" s="15">
        <f t="shared" ref="D322:H322" si="148">D323</f>
        <v>0</v>
      </c>
      <c r="E322" s="15">
        <f t="shared" si="148"/>
        <v>0</v>
      </c>
      <c r="F322" s="15">
        <f t="shared" si="148"/>
        <v>0</v>
      </c>
      <c r="G322" s="15">
        <f t="shared" si="148"/>
        <v>812862.29</v>
      </c>
      <c r="H322" s="15">
        <f t="shared" si="148"/>
        <v>0</v>
      </c>
    </row>
    <row r="323" spans="1:8" s="44" customFormat="1" x14ac:dyDescent="0.25">
      <c r="A323" s="17" t="s">
        <v>32</v>
      </c>
      <c r="B323" s="18" t="s">
        <v>33</v>
      </c>
      <c r="C323" s="15">
        <f>'[1]9.ведомства'!G691</f>
        <v>812862.29</v>
      </c>
      <c r="D323" s="15">
        <f>'[1]9.ведомства'!H691</f>
        <v>0</v>
      </c>
      <c r="E323" s="15">
        <f>'[1]9.ведомства'!I691</f>
        <v>0</v>
      </c>
      <c r="F323" s="15">
        <f>'[1]9.ведомства'!J691</f>
        <v>0</v>
      </c>
      <c r="G323" s="15">
        <f>'[1]9.ведомства'!K691</f>
        <v>812862.29</v>
      </c>
      <c r="H323" s="15">
        <f>'[1]9.ведомства'!L691</f>
        <v>0</v>
      </c>
    </row>
    <row r="324" spans="1:8" s="44" customFormat="1" x14ac:dyDescent="0.25">
      <c r="A324" s="16" t="s">
        <v>265</v>
      </c>
      <c r="B324" s="22" t="s">
        <v>197</v>
      </c>
      <c r="C324" s="15">
        <f>C325</f>
        <v>1957163.49</v>
      </c>
      <c r="D324" s="15">
        <f t="shared" ref="D324:H324" si="149">D325</f>
        <v>0</v>
      </c>
      <c r="E324" s="15">
        <f t="shared" si="149"/>
        <v>0</v>
      </c>
      <c r="F324" s="15">
        <f t="shared" si="149"/>
        <v>0</v>
      </c>
      <c r="G324" s="15">
        <f t="shared" si="149"/>
        <v>1957163.49</v>
      </c>
      <c r="H324" s="15">
        <f t="shared" si="149"/>
        <v>0</v>
      </c>
    </row>
    <row r="325" spans="1:8" s="44" customFormat="1" x14ac:dyDescent="0.25">
      <c r="A325" s="17" t="s">
        <v>32</v>
      </c>
      <c r="B325" s="18" t="s">
        <v>33</v>
      </c>
      <c r="C325" s="15">
        <f>'[1]9.ведомства'!G693</f>
        <v>1957163.49</v>
      </c>
      <c r="D325" s="15">
        <f>'[1]9.ведомства'!H693</f>
        <v>0</v>
      </c>
      <c r="E325" s="15">
        <f>'[1]9.ведомства'!I693</f>
        <v>0</v>
      </c>
      <c r="F325" s="15">
        <f>'[1]9.ведомства'!J693</f>
        <v>0</v>
      </c>
      <c r="G325" s="15">
        <f>'[1]9.ведомства'!K693</f>
        <v>1957163.49</v>
      </c>
      <c r="H325" s="15">
        <f>'[1]9.ведомства'!L693</f>
        <v>0</v>
      </c>
    </row>
    <row r="326" spans="1:8" s="44" customFormat="1" ht="25.5" x14ac:dyDescent="0.25">
      <c r="A326" s="16" t="s">
        <v>266</v>
      </c>
      <c r="B326" s="22" t="s">
        <v>199</v>
      </c>
      <c r="C326" s="15">
        <f>C327</f>
        <v>600125.4</v>
      </c>
      <c r="D326" s="15">
        <f t="shared" ref="D326:H326" si="150">D327</f>
        <v>0</v>
      </c>
      <c r="E326" s="15">
        <f t="shared" si="150"/>
        <v>0</v>
      </c>
      <c r="F326" s="15">
        <f t="shared" si="150"/>
        <v>0</v>
      </c>
      <c r="G326" s="15">
        <f t="shared" si="150"/>
        <v>600125.4</v>
      </c>
      <c r="H326" s="15">
        <f t="shared" si="150"/>
        <v>0</v>
      </c>
    </row>
    <row r="327" spans="1:8" s="44" customFormat="1" x14ac:dyDescent="0.25">
      <c r="A327" s="17" t="s">
        <v>32</v>
      </c>
      <c r="B327" s="18" t="s">
        <v>33</v>
      </c>
      <c r="C327" s="15">
        <f>'[1]9.ведомства'!G695</f>
        <v>600125.4</v>
      </c>
      <c r="D327" s="15">
        <f>'[1]9.ведомства'!H695</f>
        <v>0</v>
      </c>
      <c r="E327" s="15">
        <f>'[1]9.ведомства'!I695</f>
        <v>0</v>
      </c>
      <c r="F327" s="15">
        <f>'[1]9.ведомства'!J695</f>
        <v>0</v>
      </c>
      <c r="G327" s="15">
        <f>'[1]9.ведомства'!K695</f>
        <v>600125.4</v>
      </c>
      <c r="H327" s="15">
        <f>'[1]9.ведомства'!L695</f>
        <v>0</v>
      </c>
    </row>
    <row r="328" spans="1:8" s="44" customFormat="1" ht="25.5" x14ac:dyDescent="0.25">
      <c r="A328" s="26" t="s">
        <v>267</v>
      </c>
      <c r="B328" s="47" t="s">
        <v>268</v>
      </c>
      <c r="C328" s="15">
        <f>C329</f>
        <v>385905910.14999998</v>
      </c>
      <c r="D328" s="15">
        <f t="shared" ref="D328:H328" si="151">D329</f>
        <v>340682400</v>
      </c>
      <c r="E328" s="15">
        <f t="shared" si="151"/>
        <v>0</v>
      </c>
      <c r="F328" s="15">
        <f t="shared" si="151"/>
        <v>0</v>
      </c>
      <c r="G328" s="15">
        <f t="shared" si="151"/>
        <v>385905910.14999998</v>
      </c>
      <c r="H328" s="15">
        <f t="shared" si="151"/>
        <v>340682400</v>
      </c>
    </row>
    <row r="329" spans="1:8" s="44" customFormat="1" x14ac:dyDescent="0.25">
      <c r="A329" s="28" t="s">
        <v>21</v>
      </c>
      <c r="B329" s="8" t="s">
        <v>22</v>
      </c>
      <c r="C329" s="29">
        <f>'[1]9.ведомства'!G1387</f>
        <v>385905910.14999998</v>
      </c>
      <c r="D329" s="29">
        <f>'[1]9.ведомства'!H1387</f>
        <v>340682400</v>
      </c>
      <c r="E329" s="29">
        <f>'[1]9.ведомства'!I1387</f>
        <v>0</v>
      </c>
      <c r="F329" s="29">
        <f>'[1]9.ведомства'!J1387</f>
        <v>0</v>
      </c>
      <c r="G329" s="29">
        <f>'[1]9.ведомства'!K1387</f>
        <v>385905910.14999998</v>
      </c>
      <c r="H329" s="29">
        <f>'[1]9.ведомства'!L1387</f>
        <v>340682400</v>
      </c>
    </row>
    <row r="330" spans="1:8" s="44" customFormat="1" ht="39" x14ac:dyDescent="0.25">
      <c r="A330" s="26" t="s">
        <v>269</v>
      </c>
      <c r="B330" s="46" t="s">
        <v>247</v>
      </c>
      <c r="C330" s="29">
        <f>+C331</f>
        <v>59126399.999999993</v>
      </c>
      <c r="D330" s="29">
        <f t="shared" ref="D330:H330" si="152">+D331</f>
        <v>45335600</v>
      </c>
      <c r="E330" s="29">
        <f t="shared" si="152"/>
        <v>0</v>
      </c>
      <c r="F330" s="29">
        <f t="shared" si="152"/>
        <v>0</v>
      </c>
      <c r="G330" s="29">
        <f t="shared" si="152"/>
        <v>59126399.999999993</v>
      </c>
      <c r="H330" s="29">
        <f t="shared" si="152"/>
        <v>45335600</v>
      </c>
    </row>
    <row r="331" spans="1:8" s="44" customFormat="1" x14ac:dyDescent="0.25">
      <c r="A331" s="28" t="s">
        <v>21</v>
      </c>
      <c r="B331" s="8" t="s">
        <v>22</v>
      </c>
      <c r="C331" s="29">
        <f>'[1]9.ведомства'!G1372</f>
        <v>59126399.999999993</v>
      </c>
      <c r="D331" s="29">
        <f>'[1]9.ведомства'!H1372</f>
        <v>45335600</v>
      </c>
      <c r="E331" s="29">
        <f>'[1]9.ведомства'!I1372</f>
        <v>0</v>
      </c>
      <c r="F331" s="29">
        <f>'[1]9.ведомства'!J1372</f>
        <v>0</v>
      </c>
      <c r="G331" s="29">
        <f>'[1]9.ведомства'!K1372</f>
        <v>59126399.999999993</v>
      </c>
      <c r="H331" s="29">
        <f>'[1]9.ведомства'!L1372</f>
        <v>45335600</v>
      </c>
    </row>
    <row r="332" spans="1:8" s="44" customFormat="1" x14ac:dyDescent="0.25">
      <c r="A332" s="65" t="s">
        <v>270</v>
      </c>
      <c r="B332" s="65"/>
      <c r="C332" s="15">
        <f>C333+C335+C337+C339+C347+C341+C343+C345</f>
        <v>43474139</v>
      </c>
      <c r="D332" s="15">
        <f t="shared" ref="D332:H332" si="153">D333+D335+D337+D339+D347+D341+D343+D345</f>
        <v>29405400</v>
      </c>
      <c r="E332" s="15">
        <f t="shared" si="153"/>
        <v>0</v>
      </c>
      <c r="F332" s="15">
        <f t="shared" si="153"/>
        <v>0</v>
      </c>
      <c r="G332" s="15">
        <f t="shared" si="153"/>
        <v>43474139</v>
      </c>
      <c r="H332" s="15">
        <f t="shared" si="153"/>
        <v>29405400</v>
      </c>
    </row>
    <row r="333" spans="1:8" s="44" customFormat="1" ht="24" x14ac:dyDescent="0.25">
      <c r="A333" s="16" t="s">
        <v>271</v>
      </c>
      <c r="B333" s="24" t="s">
        <v>82</v>
      </c>
      <c r="C333" s="15">
        <f t="shared" ref="C333:H333" si="154">C334</f>
        <v>500000</v>
      </c>
      <c r="D333" s="15">
        <f t="shared" si="154"/>
        <v>0</v>
      </c>
      <c r="E333" s="15">
        <f t="shared" si="154"/>
        <v>0</v>
      </c>
      <c r="F333" s="15">
        <f t="shared" si="154"/>
        <v>0</v>
      </c>
      <c r="G333" s="15">
        <f t="shared" si="154"/>
        <v>500000</v>
      </c>
      <c r="H333" s="15">
        <f t="shared" si="154"/>
        <v>0</v>
      </c>
    </row>
    <row r="334" spans="1:8" s="44" customFormat="1" x14ac:dyDescent="0.25">
      <c r="A334" s="17" t="s">
        <v>32</v>
      </c>
      <c r="B334" s="18" t="s">
        <v>33</v>
      </c>
      <c r="C334" s="15">
        <f>'[1]9.ведомства'!G699</f>
        <v>500000</v>
      </c>
      <c r="D334" s="15">
        <f>'[1]9.ведомства'!H699</f>
        <v>0</v>
      </c>
      <c r="E334" s="15">
        <f>'[1]9.ведомства'!I699</f>
        <v>0</v>
      </c>
      <c r="F334" s="15">
        <f>'[1]9.ведомства'!J699</f>
        <v>0</v>
      </c>
      <c r="G334" s="15">
        <f>'[1]9.ведомства'!K699</f>
        <v>500000</v>
      </c>
      <c r="H334" s="15">
        <f>'[1]9.ведомства'!L699</f>
        <v>0</v>
      </c>
    </row>
    <row r="335" spans="1:8" s="44" customFormat="1" ht="38.25" x14ac:dyDescent="0.25">
      <c r="A335" s="16" t="s">
        <v>272</v>
      </c>
      <c r="B335" s="20" t="s">
        <v>273</v>
      </c>
      <c r="C335" s="15">
        <f t="shared" ref="C335:H335" si="155">C336</f>
        <v>2069200</v>
      </c>
      <c r="D335" s="15">
        <f t="shared" si="155"/>
        <v>2069200</v>
      </c>
      <c r="E335" s="15">
        <f t="shared" si="155"/>
        <v>0</v>
      </c>
      <c r="F335" s="15">
        <f t="shared" si="155"/>
        <v>0</v>
      </c>
      <c r="G335" s="15">
        <f t="shared" si="155"/>
        <v>2069200</v>
      </c>
      <c r="H335" s="15">
        <f t="shared" si="155"/>
        <v>2069200</v>
      </c>
    </row>
    <row r="336" spans="1:8" s="44" customFormat="1" x14ac:dyDescent="0.25">
      <c r="A336" s="17" t="s">
        <v>32</v>
      </c>
      <c r="B336" s="18" t="s">
        <v>33</v>
      </c>
      <c r="C336" s="15">
        <f>'[1]9.ведомства'!G585</f>
        <v>2069200</v>
      </c>
      <c r="D336" s="15">
        <f>'[1]9.ведомства'!H585</f>
        <v>2069200</v>
      </c>
      <c r="E336" s="15">
        <f>'[1]9.ведомства'!I585</f>
        <v>0</v>
      </c>
      <c r="F336" s="15">
        <f>'[1]9.ведомства'!J585</f>
        <v>0</v>
      </c>
      <c r="G336" s="15">
        <f>'[1]9.ведомства'!K585</f>
        <v>2069200</v>
      </c>
      <c r="H336" s="15">
        <f>'[1]9.ведомства'!L585</f>
        <v>2069200</v>
      </c>
    </row>
    <row r="337" spans="1:8" s="44" customFormat="1" x14ac:dyDescent="0.25">
      <c r="A337" s="16" t="s">
        <v>274</v>
      </c>
      <c r="B337" s="24" t="s">
        <v>275</v>
      </c>
      <c r="C337" s="15">
        <f t="shared" ref="C337:H337" si="156">C338</f>
        <v>27336200</v>
      </c>
      <c r="D337" s="15">
        <f t="shared" si="156"/>
        <v>27336200</v>
      </c>
      <c r="E337" s="15">
        <f t="shared" si="156"/>
        <v>0</v>
      </c>
      <c r="F337" s="15">
        <f t="shared" si="156"/>
        <v>0</v>
      </c>
      <c r="G337" s="15">
        <f t="shared" si="156"/>
        <v>27336200</v>
      </c>
      <c r="H337" s="15">
        <f t="shared" si="156"/>
        <v>27336200</v>
      </c>
    </row>
    <row r="338" spans="1:8" s="44" customFormat="1" x14ac:dyDescent="0.25">
      <c r="A338" s="17" t="s">
        <v>32</v>
      </c>
      <c r="B338" s="18" t="s">
        <v>33</v>
      </c>
      <c r="C338" s="15">
        <f>'[1]9.ведомства'!G587</f>
        <v>27336200</v>
      </c>
      <c r="D338" s="15">
        <f>'[1]9.ведомства'!H587</f>
        <v>27336200</v>
      </c>
      <c r="E338" s="15">
        <f>'[1]9.ведомства'!I587</f>
        <v>0</v>
      </c>
      <c r="F338" s="15">
        <f>'[1]9.ведомства'!J587</f>
        <v>0</v>
      </c>
      <c r="G338" s="15">
        <f>'[1]9.ведомства'!K587</f>
        <v>27336200</v>
      </c>
      <c r="H338" s="15">
        <f>'[1]9.ведомства'!L587</f>
        <v>27336200</v>
      </c>
    </row>
    <row r="339" spans="1:8" s="44" customFormat="1" ht="25.5" x14ac:dyDescent="0.25">
      <c r="A339" s="16" t="s">
        <v>276</v>
      </c>
      <c r="B339" s="22" t="s">
        <v>193</v>
      </c>
      <c r="C339" s="15">
        <f t="shared" ref="C339:H339" si="157">C340</f>
        <v>8297190</v>
      </c>
      <c r="D339" s="15">
        <f t="shared" si="157"/>
        <v>0</v>
      </c>
      <c r="E339" s="15">
        <f t="shared" si="157"/>
        <v>0</v>
      </c>
      <c r="F339" s="15">
        <f t="shared" si="157"/>
        <v>0</v>
      </c>
      <c r="G339" s="15">
        <f t="shared" si="157"/>
        <v>8297190</v>
      </c>
      <c r="H339" s="15">
        <f t="shared" si="157"/>
        <v>0</v>
      </c>
    </row>
    <row r="340" spans="1:8" s="44" customFormat="1" x14ac:dyDescent="0.25">
      <c r="A340" s="17" t="s">
        <v>32</v>
      </c>
      <c r="B340" s="18" t="s">
        <v>33</v>
      </c>
      <c r="C340" s="15">
        <f>'[1]9.ведомства'!G701</f>
        <v>8297190</v>
      </c>
      <c r="D340" s="15">
        <f>'[1]9.ведомства'!H701</f>
        <v>0</v>
      </c>
      <c r="E340" s="15">
        <f>'[1]9.ведомства'!I701</f>
        <v>0</v>
      </c>
      <c r="F340" s="15">
        <f>'[1]9.ведомства'!J701</f>
        <v>0</v>
      </c>
      <c r="G340" s="15">
        <f>'[1]9.ведомства'!K701</f>
        <v>8297190</v>
      </c>
      <c r="H340" s="15">
        <f>'[1]9.ведомства'!L701</f>
        <v>0</v>
      </c>
    </row>
    <row r="341" spans="1:8" s="44" customFormat="1" x14ac:dyDescent="0.25">
      <c r="A341" s="16" t="s">
        <v>277</v>
      </c>
      <c r="B341" s="22" t="s">
        <v>195</v>
      </c>
      <c r="C341" s="15">
        <f>C342</f>
        <v>69300</v>
      </c>
      <c r="D341" s="15">
        <f t="shared" ref="D341:H341" si="158">D342</f>
        <v>0</v>
      </c>
      <c r="E341" s="15">
        <f t="shared" si="158"/>
        <v>0</v>
      </c>
      <c r="F341" s="15">
        <f t="shared" si="158"/>
        <v>0</v>
      </c>
      <c r="G341" s="15">
        <f t="shared" si="158"/>
        <v>69300</v>
      </c>
      <c r="H341" s="15">
        <f t="shared" si="158"/>
        <v>0</v>
      </c>
    </row>
    <row r="342" spans="1:8" s="44" customFormat="1" x14ac:dyDescent="0.25">
      <c r="A342" s="17" t="s">
        <v>32</v>
      </c>
      <c r="B342" s="18" t="s">
        <v>33</v>
      </c>
      <c r="C342" s="15">
        <f>'[1]9.ведомства'!G703</f>
        <v>69300</v>
      </c>
      <c r="D342" s="15">
        <f>'[1]9.ведомства'!H703</f>
        <v>0</v>
      </c>
      <c r="E342" s="15">
        <f>'[1]9.ведомства'!I703</f>
        <v>0</v>
      </c>
      <c r="F342" s="15">
        <f>'[1]9.ведомства'!J703</f>
        <v>0</v>
      </c>
      <c r="G342" s="15">
        <f>'[1]9.ведомства'!K703</f>
        <v>69300</v>
      </c>
      <c r="H342" s="15">
        <f>'[1]9.ведомства'!L703</f>
        <v>0</v>
      </c>
    </row>
    <row r="343" spans="1:8" s="44" customFormat="1" x14ac:dyDescent="0.25">
      <c r="A343" s="16" t="s">
        <v>278</v>
      </c>
      <c r="B343" s="22" t="s">
        <v>197</v>
      </c>
      <c r="C343" s="15">
        <f>C344</f>
        <v>220500</v>
      </c>
      <c r="D343" s="15">
        <f t="shared" ref="D343:H343" si="159">D344</f>
        <v>0</v>
      </c>
      <c r="E343" s="15">
        <f t="shared" si="159"/>
        <v>0</v>
      </c>
      <c r="F343" s="15">
        <f t="shared" si="159"/>
        <v>0</v>
      </c>
      <c r="G343" s="15">
        <f t="shared" si="159"/>
        <v>220500</v>
      </c>
      <c r="H343" s="15">
        <f t="shared" si="159"/>
        <v>0</v>
      </c>
    </row>
    <row r="344" spans="1:8" s="44" customFormat="1" x14ac:dyDescent="0.25">
      <c r="A344" s="17" t="s">
        <v>32</v>
      </c>
      <c r="B344" s="18" t="s">
        <v>33</v>
      </c>
      <c r="C344" s="15">
        <f>'[1]9.ведомства'!G705</f>
        <v>220500</v>
      </c>
      <c r="D344" s="15">
        <f>'[1]9.ведомства'!H705</f>
        <v>0</v>
      </c>
      <c r="E344" s="15">
        <f>'[1]9.ведомства'!I705</f>
        <v>0</v>
      </c>
      <c r="F344" s="15">
        <f>'[1]9.ведомства'!J705</f>
        <v>0</v>
      </c>
      <c r="G344" s="15">
        <f>'[1]9.ведомства'!K705</f>
        <v>220500</v>
      </c>
      <c r="H344" s="15">
        <f>'[1]9.ведомства'!L705</f>
        <v>0</v>
      </c>
    </row>
    <row r="345" spans="1:8" s="44" customFormat="1" ht="25.5" x14ac:dyDescent="0.25">
      <c r="A345" s="16" t="s">
        <v>279</v>
      </c>
      <c r="B345" s="22" t="s">
        <v>199</v>
      </c>
      <c r="C345" s="15">
        <f>C346</f>
        <v>950010</v>
      </c>
      <c r="D345" s="15">
        <f t="shared" ref="D345:H345" si="160">D346</f>
        <v>0</v>
      </c>
      <c r="E345" s="15">
        <f t="shared" si="160"/>
        <v>0</v>
      </c>
      <c r="F345" s="15">
        <f t="shared" si="160"/>
        <v>0</v>
      </c>
      <c r="G345" s="15">
        <f t="shared" si="160"/>
        <v>950010</v>
      </c>
      <c r="H345" s="15">
        <f t="shared" si="160"/>
        <v>0</v>
      </c>
    </row>
    <row r="346" spans="1:8" s="44" customFormat="1" x14ac:dyDescent="0.25">
      <c r="A346" s="17" t="s">
        <v>32</v>
      </c>
      <c r="B346" s="18" t="s">
        <v>33</v>
      </c>
      <c r="C346" s="15">
        <f>'[1]9.ведомства'!G707</f>
        <v>950010</v>
      </c>
      <c r="D346" s="15">
        <f>'[1]9.ведомства'!H707</f>
        <v>0</v>
      </c>
      <c r="E346" s="15">
        <f>'[1]9.ведомства'!I707</f>
        <v>0</v>
      </c>
      <c r="F346" s="15">
        <f>'[1]9.ведомства'!J707</f>
        <v>0</v>
      </c>
      <c r="G346" s="15">
        <f>'[1]9.ведомства'!K707</f>
        <v>950010</v>
      </c>
      <c r="H346" s="15">
        <f>'[1]9.ведомства'!L707</f>
        <v>0</v>
      </c>
    </row>
    <row r="347" spans="1:8" s="44" customFormat="1" ht="36" x14ac:dyDescent="0.25">
      <c r="A347" s="16" t="s">
        <v>280</v>
      </c>
      <c r="B347" s="24" t="s">
        <v>281</v>
      </c>
      <c r="C347" s="15">
        <f t="shared" ref="C347:H347" si="161">C348</f>
        <v>4031739</v>
      </c>
      <c r="D347" s="15">
        <f t="shared" si="161"/>
        <v>0</v>
      </c>
      <c r="E347" s="15">
        <f t="shared" si="161"/>
        <v>0</v>
      </c>
      <c r="F347" s="15">
        <f t="shared" si="161"/>
        <v>0</v>
      </c>
      <c r="G347" s="15">
        <f t="shared" si="161"/>
        <v>4031739</v>
      </c>
      <c r="H347" s="15">
        <f t="shared" si="161"/>
        <v>0</v>
      </c>
    </row>
    <row r="348" spans="1:8" s="44" customFormat="1" x14ac:dyDescent="0.25">
      <c r="A348" s="17" t="s">
        <v>32</v>
      </c>
      <c r="B348" s="18" t="s">
        <v>33</v>
      </c>
      <c r="C348" s="15">
        <f>'[1]9.ведомства'!G589</f>
        <v>4031739</v>
      </c>
      <c r="D348" s="15">
        <f>'[1]9.ведомства'!H589</f>
        <v>0</v>
      </c>
      <c r="E348" s="15">
        <f>'[1]9.ведомства'!I589</f>
        <v>0</v>
      </c>
      <c r="F348" s="15">
        <f>'[1]9.ведомства'!J589</f>
        <v>0</v>
      </c>
      <c r="G348" s="15">
        <f>'[1]9.ведомства'!K589</f>
        <v>4031739</v>
      </c>
      <c r="H348" s="15">
        <f>'[1]9.ведомства'!L589</f>
        <v>0</v>
      </c>
    </row>
    <row r="349" spans="1:8" s="44" customFormat="1" x14ac:dyDescent="0.25">
      <c r="A349" s="54" t="s">
        <v>282</v>
      </c>
      <c r="B349" s="54"/>
      <c r="C349" s="15">
        <f t="shared" ref="C349:H349" si="162">C350+C352+C356+C358+C360+C354</f>
        <v>38190000</v>
      </c>
      <c r="D349" s="15">
        <f t="shared" si="162"/>
        <v>38190000</v>
      </c>
      <c r="E349" s="15">
        <f t="shared" si="162"/>
        <v>0</v>
      </c>
      <c r="F349" s="15">
        <f t="shared" si="162"/>
        <v>0</v>
      </c>
      <c r="G349" s="15">
        <f t="shared" si="162"/>
        <v>38190000</v>
      </c>
      <c r="H349" s="15">
        <f t="shared" si="162"/>
        <v>38190000</v>
      </c>
    </row>
    <row r="350" spans="1:8" s="44" customFormat="1" ht="25.5" x14ac:dyDescent="0.25">
      <c r="A350" s="16" t="s">
        <v>283</v>
      </c>
      <c r="B350" s="20" t="s">
        <v>284</v>
      </c>
      <c r="C350" s="15">
        <f t="shared" ref="C350:H350" si="163">C351</f>
        <v>29165100</v>
      </c>
      <c r="D350" s="15">
        <f t="shared" si="163"/>
        <v>29165100</v>
      </c>
      <c r="E350" s="15">
        <f t="shared" si="163"/>
        <v>0</v>
      </c>
      <c r="F350" s="15">
        <f t="shared" si="163"/>
        <v>0</v>
      </c>
      <c r="G350" s="15">
        <f t="shared" si="163"/>
        <v>29165100</v>
      </c>
      <c r="H350" s="15">
        <f t="shared" si="163"/>
        <v>29165100</v>
      </c>
    </row>
    <row r="351" spans="1:8" s="44" customFormat="1" x14ac:dyDescent="0.25">
      <c r="A351" s="17" t="s">
        <v>32</v>
      </c>
      <c r="B351" s="18" t="s">
        <v>33</v>
      </c>
      <c r="C351" s="15">
        <f>'[1]9.ведомства'!G731</f>
        <v>29165100</v>
      </c>
      <c r="D351" s="15">
        <f>'[1]9.ведомства'!H731</f>
        <v>29165100</v>
      </c>
      <c r="E351" s="15">
        <f>'[1]9.ведомства'!I731</f>
        <v>0</v>
      </c>
      <c r="F351" s="15">
        <f>'[1]9.ведомства'!J731</f>
        <v>0</v>
      </c>
      <c r="G351" s="15">
        <f>'[1]9.ведомства'!K731</f>
        <v>29165100</v>
      </c>
      <c r="H351" s="15">
        <f>'[1]9.ведомства'!L731</f>
        <v>29165100</v>
      </c>
    </row>
    <row r="352" spans="1:8" s="44" customFormat="1" ht="36" x14ac:dyDescent="0.25">
      <c r="A352" s="16" t="s">
        <v>285</v>
      </c>
      <c r="B352" s="24" t="s">
        <v>286</v>
      </c>
      <c r="C352" s="15">
        <f t="shared" ref="C352:H352" si="164">C353</f>
        <v>40200</v>
      </c>
      <c r="D352" s="15">
        <f t="shared" si="164"/>
        <v>40200</v>
      </c>
      <c r="E352" s="15">
        <f t="shared" si="164"/>
        <v>0</v>
      </c>
      <c r="F352" s="15">
        <f t="shared" si="164"/>
        <v>0</v>
      </c>
      <c r="G352" s="15">
        <f t="shared" si="164"/>
        <v>40200</v>
      </c>
      <c r="H352" s="15">
        <f t="shared" si="164"/>
        <v>40200</v>
      </c>
    </row>
    <row r="353" spans="1:8" s="44" customFormat="1" x14ac:dyDescent="0.25">
      <c r="A353" s="17" t="s">
        <v>32</v>
      </c>
      <c r="B353" s="18" t="s">
        <v>33</v>
      </c>
      <c r="C353" s="15">
        <f>'[1]9.ведомства'!G733</f>
        <v>40200</v>
      </c>
      <c r="D353" s="15">
        <f>'[1]9.ведомства'!H733</f>
        <v>40200</v>
      </c>
      <c r="E353" s="15">
        <f>'[1]9.ведомства'!I733</f>
        <v>0</v>
      </c>
      <c r="F353" s="15">
        <f>'[1]9.ведомства'!J733</f>
        <v>0</v>
      </c>
      <c r="G353" s="15">
        <f>'[1]9.ведомства'!K733</f>
        <v>40200</v>
      </c>
      <c r="H353" s="15">
        <f>'[1]9.ведомства'!L733</f>
        <v>40200</v>
      </c>
    </row>
    <row r="354" spans="1:8" s="44" customFormat="1" ht="51" x14ac:dyDescent="0.25">
      <c r="A354" s="16" t="s">
        <v>287</v>
      </c>
      <c r="B354" s="20" t="s">
        <v>288</v>
      </c>
      <c r="C354" s="15">
        <f t="shared" ref="C354:H354" si="165">C355</f>
        <v>6369999.9999999991</v>
      </c>
      <c r="D354" s="15">
        <f t="shared" si="165"/>
        <v>6369999.9999999991</v>
      </c>
      <c r="E354" s="15">
        <f t="shared" si="165"/>
        <v>0</v>
      </c>
      <c r="F354" s="15">
        <f t="shared" si="165"/>
        <v>0</v>
      </c>
      <c r="G354" s="15">
        <f t="shared" si="165"/>
        <v>6369999.9999999991</v>
      </c>
      <c r="H354" s="15">
        <f t="shared" si="165"/>
        <v>6369999.9999999991</v>
      </c>
    </row>
    <row r="355" spans="1:8" s="44" customFormat="1" x14ac:dyDescent="0.25">
      <c r="A355" s="17" t="s">
        <v>32</v>
      </c>
      <c r="B355" s="18" t="s">
        <v>33</v>
      </c>
      <c r="C355" s="15">
        <f>'[1]9.ведомства'!G736</f>
        <v>6369999.9999999991</v>
      </c>
      <c r="D355" s="15">
        <f>'[1]9.ведомства'!H736</f>
        <v>6369999.9999999991</v>
      </c>
      <c r="E355" s="15">
        <f>'[1]9.ведомства'!I736</f>
        <v>0</v>
      </c>
      <c r="F355" s="15">
        <f>'[1]9.ведомства'!J736</f>
        <v>0</v>
      </c>
      <c r="G355" s="15">
        <f>'[1]9.ведомства'!K736</f>
        <v>6369999.9999999991</v>
      </c>
      <c r="H355" s="15">
        <f>'[1]9.ведомства'!L736</f>
        <v>6369999.9999999991</v>
      </c>
    </row>
    <row r="356" spans="1:8" s="44" customFormat="1" ht="38.25" x14ac:dyDescent="0.25">
      <c r="A356" s="16" t="s">
        <v>289</v>
      </c>
      <c r="B356" s="20" t="s">
        <v>290</v>
      </c>
      <c r="C356" s="15">
        <f t="shared" ref="C356:H356" si="166">C357</f>
        <v>2057500</v>
      </c>
      <c r="D356" s="15">
        <f t="shared" si="166"/>
        <v>2057500</v>
      </c>
      <c r="E356" s="15">
        <f t="shared" si="166"/>
        <v>0</v>
      </c>
      <c r="F356" s="15">
        <f t="shared" si="166"/>
        <v>0</v>
      </c>
      <c r="G356" s="15">
        <f t="shared" si="166"/>
        <v>2057500</v>
      </c>
      <c r="H356" s="15">
        <f t="shared" si="166"/>
        <v>2057500</v>
      </c>
    </row>
    <row r="357" spans="1:8" s="44" customFormat="1" x14ac:dyDescent="0.25">
      <c r="A357" s="17" t="s">
        <v>32</v>
      </c>
      <c r="B357" s="18" t="s">
        <v>33</v>
      </c>
      <c r="C357" s="15">
        <f>'[1]9.ведомства'!G714</f>
        <v>2057500</v>
      </c>
      <c r="D357" s="15">
        <f>'[1]9.ведомства'!H714</f>
        <v>2057500</v>
      </c>
      <c r="E357" s="15">
        <f>'[1]9.ведомства'!I714</f>
        <v>0</v>
      </c>
      <c r="F357" s="15">
        <f>'[1]9.ведомства'!J714</f>
        <v>0</v>
      </c>
      <c r="G357" s="15">
        <f>'[1]9.ведомства'!K714</f>
        <v>2057500</v>
      </c>
      <c r="H357" s="15">
        <f>'[1]9.ведомства'!L714</f>
        <v>2057500</v>
      </c>
    </row>
    <row r="358" spans="1:8" s="44" customFormat="1" ht="38.25" x14ac:dyDescent="0.25">
      <c r="A358" s="16" t="s">
        <v>291</v>
      </c>
      <c r="B358" s="20" t="s">
        <v>292</v>
      </c>
      <c r="C358" s="15">
        <f t="shared" ref="C358:H358" si="167">C359</f>
        <v>33800</v>
      </c>
      <c r="D358" s="15">
        <f t="shared" si="167"/>
        <v>33800</v>
      </c>
      <c r="E358" s="15">
        <f t="shared" si="167"/>
        <v>0</v>
      </c>
      <c r="F358" s="15">
        <f t="shared" si="167"/>
        <v>0</v>
      </c>
      <c r="G358" s="15">
        <f t="shared" si="167"/>
        <v>33800</v>
      </c>
      <c r="H358" s="15">
        <f t="shared" si="167"/>
        <v>33800</v>
      </c>
    </row>
    <row r="359" spans="1:8" s="44" customFormat="1" x14ac:dyDescent="0.25">
      <c r="A359" s="17" t="s">
        <v>32</v>
      </c>
      <c r="B359" s="18" t="s">
        <v>33</v>
      </c>
      <c r="C359" s="15">
        <f>'[1]9.ведомства'!G716</f>
        <v>33800</v>
      </c>
      <c r="D359" s="15">
        <f>'[1]9.ведомства'!H716</f>
        <v>33800</v>
      </c>
      <c r="E359" s="15">
        <f>'[1]9.ведомства'!I716</f>
        <v>0</v>
      </c>
      <c r="F359" s="15">
        <f>'[1]9.ведомства'!J716</f>
        <v>0</v>
      </c>
      <c r="G359" s="15">
        <f>'[1]9.ведомства'!K716</f>
        <v>33800</v>
      </c>
      <c r="H359" s="15">
        <f>'[1]9.ведомства'!L716</f>
        <v>33800</v>
      </c>
    </row>
    <row r="360" spans="1:8" s="44" customFormat="1" ht="63.75" x14ac:dyDescent="0.25">
      <c r="A360" s="16" t="s">
        <v>293</v>
      </c>
      <c r="B360" s="20" t="s">
        <v>294</v>
      </c>
      <c r="C360" s="15">
        <f t="shared" ref="C360:H360" si="168">C361</f>
        <v>523400</v>
      </c>
      <c r="D360" s="15">
        <f t="shared" si="168"/>
        <v>523400</v>
      </c>
      <c r="E360" s="15">
        <f t="shared" si="168"/>
        <v>0</v>
      </c>
      <c r="F360" s="15">
        <f t="shared" si="168"/>
        <v>0</v>
      </c>
      <c r="G360" s="15">
        <f t="shared" si="168"/>
        <v>523400</v>
      </c>
      <c r="H360" s="15">
        <f t="shared" si="168"/>
        <v>523400</v>
      </c>
    </row>
    <row r="361" spans="1:8" s="44" customFormat="1" x14ac:dyDescent="0.25">
      <c r="A361" s="17" t="s">
        <v>32</v>
      </c>
      <c r="B361" s="18" t="s">
        <v>33</v>
      </c>
      <c r="C361" s="15">
        <f>'[1]9.ведомства'!G718</f>
        <v>523400</v>
      </c>
      <c r="D361" s="15">
        <f>'[1]9.ведомства'!H718</f>
        <v>523400</v>
      </c>
      <c r="E361" s="15">
        <f>'[1]9.ведомства'!I718</f>
        <v>0</v>
      </c>
      <c r="F361" s="15">
        <f>'[1]9.ведомства'!J718</f>
        <v>0</v>
      </c>
      <c r="G361" s="15">
        <f>'[1]9.ведомства'!K718</f>
        <v>523400</v>
      </c>
      <c r="H361" s="15">
        <f>'[1]9.ведомства'!L718</f>
        <v>523400</v>
      </c>
    </row>
    <row r="362" spans="1:8" s="44" customFormat="1" x14ac:dyDescent="0.25">
      <c r="A362" s="54" t="s">
        <v>295</v>
      </c>
      <c r="B362" s="54"/>
      <c r="C362" s="15">
        <f t="shared" ref="C362:H362" si="169">C363+C373+C367+C371+C369+C365</f>
        <v>7845485.4300000006</v>
      </c>
      <c r="D362" s="15">
        <f t="shared" si="169"/>
        <v>2122717</v>
      </c>
      <c r="E362" s="15">
        <f t="shared" si="169"/>
        <v>0</v>
      </c>
      <c r="F362" s="15">
        <f t="shared" si="169"/>
        <v>0</v>
      </c>
      <c r="G362" s="15">
        <f t="shared" si="169"/>
        <v>7845485.4300000006</v>
      </c>
      <c r="H362" s="15">
        <f t="shared" si="169"/>
        <v>2122717</v>
      </c>
    </row>
    <row r="363" spans="1:8" s="44" customFormat="1" ht="25.5" x14ac:dyDescent="0.25">
      <c r="A363" s="16" t="s">
        <v>296</v>
      </c>
      <c r="B363" s="20" t="s">
        <v>297</v>
      </c>
      <c r="C363" s="15">
        <f t="shared" ref="C363:H363" si="170">C364</f>
        <v>2122717</v>
      </c>
      <c r="D363" s="15">
        <f t="shared" si="170"/>
        <v>2122717</v>
      </c>
      <c r="E363" s="15">
        <f t="shared" si="170"/>
        <v>0</v>
      </c>
      <c r="F363" s="15">
        <f t="shared" si="170"/>
        <v>0</v>
      </c>
      <c r="G363" s="15">
        <f t="shared" si="170"/>
        <v>2122717</v>
      </c>
      <c r="H363" s="15">
        <f t="shared" si="170"/>
        <v>2122717</v>
      </c>
    </row>
    <row r="364" spans="1:8" s="44" customFormat="1" x14ac:dyDescent="0.25">
      <c r="A364" s="17" t="s">
        <v>32</v>
      </c>
      <c r="B364" s="18" t="s">
        <v>33</v>
      </c>
      <c r="C364" s="15">
        <f>'[1]9.ведомства'!G630</f>
        <v>2122717</v>
      </c>
      <c r="D364" s="15">
        <f>'[1]9.ведомства'!H630</f>
        <v>2122717</v>
      </c>
      <c r="E364" s="15">
        <f>'[1]9.ведомства'!I630</f>
        <v>0</v>
      </c>
      <c r="F364" s="15">
        <f>'[1]9.ведомства'!J630</f>
        <v>0</v>
      </c>
      <c r="G364" s="15">
        <f>'[1]9.ведомства'!K630</f>
        <v>2122717</v>
      </c>
      <c r="H364" s="15">
        <f>'[1]9.ведомства'!L630</f>
        <v>2122717</v>
      </c>
    </row>
    <row r="365" spans="1:8" s="44" customFormat="1" ht="25.5" x14ac:dyDescent="0.25">
      <c r="A365" s="16" t="s">
        <v>298</v>
      </c>
      <c r="B365" s="20" t="s">
        <v>299</v>
      </c>
      <c r="C365" s="15">
        <f t="shared" ref="C365:H365" si="171">C366</f>
        <v>713119.65</v>
      </c>
      <c r="D365" s="15">
        <f t="shared" si="171"/>
        <v>0</v>
      </c>
      <c r="E365" s="15">
        <f t="shared" si="171"/>
        <v>0</v>
      </c>
      <c r="F365" s="15">
        <f t="shared" si="171"/>
        <v>0</v>
      </c>
      <c r="G365" s="15">
        <f t="shared" si="171"/>
        <v>713119.65</v>
      </c>
      <c r="H365" s="15">
        <f t="shared" si="171"/>
        <v>0</v>
      </c>
    </row>
    <row r="366" spans="1:8" s="44" customFormat="1" x14ac:dyDescent="0.25">
      <c r="A366" s="17" t="s">
        <v>32</v>
      </c>
      <c r="B366" s="18" t="s">
        <v>33</v>
      </c>
      <c r="C366" s="15">
        <f>'[1]9.ведомства'!G632</f>
        <v>713119.65</v>
      </c>
      <c r="D366" s="15">
        <f>'[1]9.ведомства'!H632</f>
        <v>0</v>
      </c>
      <c r="E366" s="15">
        <f>'[1]9.ведомства'!I632</f>
        <v>0</v>
      </c>
      <c r="F366" s="15">
        <f>'[1]9.ведомства'!J632</f>
        <v>0</v>
      </c>
      <c r="G366" s="15">
        <f>'[1]9.ведомства'!K632</f>
        <v>713119.65</v>
      </c>
      <c r="H366" s="15">
        <f>'[1]9.ведомства'!L632</f>
        <v>0</v>
      </c>
    </row>
    <row r="367" spans="1:8" s="44" customFormat="1" x14ac:dyDescent="0.25">
      <c r="A367" s="16" t="s">
        <v>300</v>
      </c>
      <c r="B367" s="24" t="s">
        <v>301</v>
      </c>
      <c r="C367" s="15">
        <f t="shared" ref="C367:H367" si="172">C368</f>
        <v>3330000</v>
      </c>
      <c r="D367" s="15">
        <f t="shared" si="172"/>
        <v>0</v>
      </c>
      <c r="E367" s="15">
        <f t="shared" si="172"/>
        <v>0</v>
      </c>
      <c r="F367" s="15">
        <f t="shared" si="172"/>
        <v>0</v>
      </c>
      <c r="G367" s="15">
        <f t="shared" si="172"/>
        <v>3330000</v>
      </c>
      <c r="H367" s="15">
        <f t="shared" si="172"/>
        <v>0</v>
      </c>
    </row>
    <row r="368" spans="1:8" s="44" customFormat="1" x14ac:dyDescent="0.25">
      <c r="A368" s="17" t="s">
        <v>32</v>
      </c>
      <c r="B368" s="18" t="s">
        <v>33</v>
      </c>
      <c r="C368" s="15">
        <f>'[1]9.ведомства'!G634</f>
        <v>3330000</v>
      </c>
      <c r="D368" s="15">
        <f>'[1]9.ведомства'!H634</f>
        <v>0</v>
      </c>
      <c r="E368" s="15">
        <f>'[1]9.ведомства'!I634</f>
        <v>0</v>
      </c>
      <c r="F368" s="15">
        <f>'[1]9.ведомства'!J634</f>
        <v>0</v>
      </c>
      <c r="G368" s="15">
        <f>'[1]9.ведомства'!K634</f>
        <v>3330000</v>
      </c>
      <c r="H368" s="15">
        <f>'[1]9.ведомства'!L634</f>
        <v>0</v>
      </c>
    </row>
    <row r="369" spans="1:8" s="44" customFormat="1" x14ac:dyDescent="0.25">
      <c r="A369" s="17" t="s">
        <v>302</v>
      </c>
      <c r="B369" s="18" t="s">
        <v>303</v>
      </c>
      <c r="C369" s="15">
        <f t="shared" ref="C369:H369" si="173">C370</f>
        <v>20000</v>
      </c>
      <c r="D369" s="15">
        <f t="shared" si="173"/>
        <v>0</v>
      </c>
      <c r="E369" s="15">
        <f t="shared" si="173"/>
        <v>0</v>
      </c>
      <c r="F369" s="15">
        <f t="shared" si="173"/>
        <v>0</v>
      </c>
      <c r="G369" s="15">
        <f t="shared" si="173"/>
        <v>20000</v>
      </c>
      <c r="H369" s="15">
        <f t="shared" si="173"/>
        <v>0</v>
      </c>
    </row>
    <row r="370" spans="1:8" s="44" customFormat="1" x14ac:dyDescent="0.25">
      <c r="A370" s="17" t="s">
        <v>32</v>
      </c>
      <c r="B370" s="18" t="s">
        <v>33</v>
      </c>
      <c r="C370" s="15">
        <f>'[1]9.ведомства'!G636</f>
        <v>20000</v>
      </c>
      <c r="D370" s="15">
        <f>'[1]9.ведомства'!H636</f>
        <v>0</v>
      </c>
      <c r="E370" s="15">
        <f>'[1]9.ведомства'!I636</f>
        <v>0</v>
      </c>
      <c r="F370" s="15">
        <f>'[1]9.ведомства'!J636</f>
        <v>0</v>
      </c>
      <c r="G370" s="15">
        <f>'[1]9.ведомства'!K636</f>
        <v>20000</v>
      </c>
      <c r="H370" s="15">
        <f>'[1]9.ведомства'!L636</f>
        <v>0</v>
      </c>
    </row>
    <row r="371" spans="1:8" s="44" customFormat="1" x14ac:dyDescent="0.25">
      <c r="A371" s="16" t="s">
        <v>304</v>
      </c>
      <c r="B371" s="24" t="s">
        <v>305</v>
      </c>
      <c r="C371" s="15">
        <f t="shared" ref="C371:H371" si="174">C372</f>
        <v>450000</v>
      </c>
      <c r="D371" s="15">
        <f t="shared" si="174"/>
        <v>0</v>
      </c>
      <c r="E371" s="15">
        <f t="shared" si="174"/>
        <v>0</v>
      </c>
      <c r="F371" s="15">
        <f t="shared" si="174"/>
        <v>0</v>
      </c>
      <c r="G371" s="15">
        <f t="shared" si="174"/>
        <v>450000</v>
      </c>
      <c r="H371" s="15">
        <f t="shared" si="174"/>
        <v>0</v>
      </c>
    </row>
    <row r="372" spans="1:8" s="44" customFormat="1" x14ac:dyDescent="0.25">
      <c r="A372" s="17" t="s">
        <v>32</v>
      </c>
      <c r="B372" s="18" t="s">
        <v>33</v>
      </c>
      <c r="C372" s="15">
        <f>'[1]9.ведомства'!G640</f>
        <v>450000</v>
      </c>
      <c r="D372" s="15">
        <f>'[1]9.ведомства'!H640</f>
        <v>0</v>
      </c>
      <c r="E372" s="15">
        <f>'[1]9.ведомства'!I640</f>
        <v>0</v>
      </c>
      <c r="F372" s="15">
        <f>'[1]9.ведомства'!J640</f>
        <v>0</v>
      </c>
      <c r="G372" s="15">
        <f>'[1]9.ведомства'!K640</f>
        <v>450000</v>
      </c>
      <c r="H372" s="15">
        <f>'[1]9.ведомства'!L640</f>
        <v>0</v>
      </c>
    </row>
    <row r="373" spans="1:8" s="44" customFormat="1" ht="25.5" x14ac:dyDescent="0.25">
      <c r="A373" s="16" t="s">
        <v>306</v>
      </c>
      <c r="B373" s="20" t="s">
        <v>307</v>
      </c>
      <c r="C373" s="15">
        <f t="shared" ref="C373:H373" si="175">C374</f>
        <v>1209648.78</v>
      </c>
      <c r="D373" s="15">
        <f t="shared" si="175"/>
        <v>0</v>
      </c>
      <c r="E373" s="15">
        <f t="shared" si="175"/>
        <v>0</v>
      </c>
      <c r="F373" s="15">
        <f t="shared" si="175"/>
        <v>0</v>
      </c>
      <c r="G373" s="15">
        <f t="shared" si="175"/>
        <v>1209648.78</v>
      </c>
      <c r="H373" s="15">
        <f t="shared" si="175"/>
        <v>0</v>
      </c>
    </row>
    <row r="374" spans="1:8" s="44" customFormat="1" x14ac:dyDescent="0.25">
      <c r="A374" s="17" t="s">
        <v>32</v>
      </c>
      <c r="B374" s="18" t="s">
        <v>33</v>
      </c>
      <c r="C374" s="15">
        <f>'[1]9.ведомства'!G642</f>
        <v>1209648.78</v>
      </c>
      <c r="D374" s="15">
        <f>'[1]9.ведомства'!H642</f>
        <v>0</v>
      </c>
      <c r="E374" s="15">
        <f>'[1]9.ведомства'!I642</f>
        <v>0</v>
      </c>
      <c r="F374" s="15">
        <f>'[1]9.ведомства'!J642</f>
        <v>0</v>
      </c>
      <c r="G374" s="15">
        <f>'[1]9.ведомства'!K642</f>
        <v>1209648.78</v>
      </c>
      <c r="H374" s="15">
        <f>'[1]9.ведомства'!L642</f>
        <v>0</v>
      </c>
    </row>
    <row r="375" spans="1:8" s="51" customFormat="1" ht="20.25" customHeight="1" x14ac:dyDescent="0.25">
      <c r="A375" s="54" t="s">
        <v>308</v>
      </c>
      <c r="B375" s="54"/>
      <c r="C375" s="15">
        <f t="shared" ref="C375:H375" si="176">C376+C393+C410+C431+C450+C453</f>
        <v>353274424.87</v>
      </c>
      <c r="D375" s="15">
        <f t="shared" si="176"/>
        <v>13585578.819999998</v>
      </c>
      <c r="E375" s="15">
        <f t="shared" si="176"/>
        <v>2231860</v>
      </c>
      <c r="F375" s="15">
        <f t="shared" si="176"/>
        <v>0</v>
      </c>
      <c r="G375" s="15">
        <f t="shared" si="176"/>
        <v>355506284.87</v>
      </c>
      <c r="H375" s="15">
        <f t="shared" si="176"/>
        <v>13585578.819999998</v>
      </c>
    </row>
    <row r="376" spans="1:8" s="44" customFormat="1" ht="21.75" customHeight="1" x14ac:dyDescent="0.25">
      <c r="A376" s="54" t="s">
        <v>309</v>
      </c>
      <c r="B376" s="54"/>
      <c r="C376" s="15">
        <f>C377+C381+C379+C391+C389+C383+C385+C387</f>
        <v>109326917.69</v>
      </c>
      <c r="D376" s="15">
        <f t="shared" ref="D376:H376" si="177">D377+D381+D379+D391+D389+D383+D385+D387</f>
        <v>4100232.91</v>
      </c>
      <c r="E376" s="15">
        <f t="shared" si="177"/>
        <v>-40000</v>
      </c>
      <c r="F376" s="15">
        <f t="shared" si="177"/>
        <v>0</v>
      </c>
      <c r="G376" s="15">
        <f t="shared" si="177"/>
        <v>109286917.69</v>
      </c>
      <c r="H376" s="15">
        <f t="shared" si="177"/>
        <v>4100232.91</v>
      </c>
    </row>
    <row r="377" spans="1:8" s="44" customFormat="1" ht="24" x14ac:dyDescent="0.25">
      <c r="A377" s="16" t="s">
        <v>310</v>
      </c>
      <c r="B377" s="24" t="s">
        <v>82</v>
      </c>
      <c r="C377" s="15">
        <f t="shared" ref="C377:H377" si="178">C378</f>
        <v>1771000</v>
      </c>
      <c r="D377" s="15">
        <f t="shared" si="178"/>
        <v>0</v>
      </c>
      <c r="E377" s="15">
        <f t="shared" si="178"/>
        <v>-40000</v>
      </c>
      <c r="F377" s="15">
        <f t="shared" si="178"/>
        <v>0</v>
      </c>
      <c r="G377" s="15">
        <f t="shared" si="178"/>
        <v>1731000</v>
      </c>
      <c r="H377" s="15">
        <f t="shared" si="178"/>
        <v>0</v>
      </c>
    </row>
    <row r="378" spans="1:8" s="44" customFormat="1" ht="24" x14ac:dyDescent="0.25">
      <c r="A378" s="17" t="s">
        <v>15</v>
      </c>
      <c r="B378" s="8" t="s">
        <v>16</v>
      </c>
      <c r="C378" s="15">
        <f>'[1]9.ведомства'!G792</f>
        <v>1771000</v>
      </c>
      <c r="D378" s="15">
        <f>'[1]9.ведомства'!H792</f>
        <v>0</v>
      </c>
      <c r="E378" s="15">
        <f>'[1]9.ведомства'!I791</f>
        <v>-40000</v>
      </c>
      <c r="F378" s="15">
        <f>'[1]9.ведомства'!J791</f>
        <v>0</v>
      </c>
      <c r="G378" s="15">
        <f>'[1]9.ведомства'!K791</f>
        <v>1731000</v>
      </c>
      <c r="H378" s="15">
        <f>'[1]9.ведомства'!L791</f>
        <v>0</v>
      </c>
    </row>
    <row r="379" spans="1:8" s="44" customFormat="1" ht="25.5" x14ac:dyDescent="0.25">
      <c r="A379" s="16" t="s">
        <v>311</v>
      </c>
      <c r="B379" s="20" t="s">
        <v>90</v>
      </c>
      <c r="C379" s="15">
        <f t="shared" ref="C379:H379" si="179">C380</f>
        <v>4100232.91</v>
      </c>
      <c r="D379" s="15">
        <f t="shared" si="179"/>
        <v>4100232.91</v>
      </c>
      <c r="E379" s="15">
        <f t="shared" si="179"/>
        <v>0</v>
      </c>
      <c r="F379" s="15">
        <f t="shared" si="179"/>
        <v>0</v>
      </c>
      <c r="G379" s="15">
        <f t="shared" si="179"/>
        <v>4100232.91</v>
      </c>
      <c r="H379" s="15">
        <f t="shared" si="179"/>
        <v>4100232.91</v>
      </c>
    </row>
    <row r="380" spans="1:8" s="44" customFormat="1" ht="24" x14ac:dyDescent="0.25">
      <c r="A380" s="17" t="s">
        <v>15</v>
      </c>
      <c r="B380" s="8" t="s">
        <v>16</v>
      </c>
      <c r="C380" s="15">
        <f>'[1]9.ведомства'!G794</f>
        <v>4100232.91</v>
      </c>
      <c r="D380" s="15">
        <f>'[1]9.ведомства'!H794</f>
        <v>4100232.91</v>
      </c>
      <c r="E380" s="15">
        <f>'[1]9.ведомства'!I793</f>
        <v>0</v>
      </c>
      <c r="F380" s="15">
        <f>'[1]9.ведомства'!J793</f>
        <v>0</v>
      </c>
      <c r="G380" s="15">
        <f>'[1]9.ведомства'!K793</f>
        <v>4100232.91</v>
      </c>
      <c r="H380" s="15">
        <f>'[1]9.ведомства'!L793</f>
        <v>4100232.91</v>
      </c>
    </row>
    <row r="381" spans="1:8" s="44" customFormat="1" ht="25.5" x14ac:dyDescent="0.25">
      <c r="A381" s="16" t="s">
        <v>312</v>
      </c>
      <c r="B381" s="22" t="s">
        <v>193</v>
      </c>
      <c r="C381" s="15">
        <f t="shared" ref="C381:H381" si="180">C382</f>
        <v>85603491.959999993</v>
      </c>
      <c r="D381" s="15">
        <f t="shared" si="180"/>
        <v>0</v>
      </c>
      <c r="E381" s="15">
        <f t="shared" si="180"/>
        <v>0</v>
      </c>
      <c r="F381" s="15">
        <f t="shared" si="180"/>
        <v>0</v>
      </c>
      <c r="G381" s="15">
        <f t="shared" si="180"/>
        <v>85603491.959999993</v>
      </c>
      <c r="H381" s="15">
        <f t="shared" si="180"/>
        <v>0</v>
      </c>
    </row>
    <row r="382" spans="1:8" s="44" customFormat="1" ht="24" x14ac:dyDescent="0.25">
      <c r="A382" s="17" t="s">
        <v>15</v>
      </c>
      <c r="B382" s="8" t="s">
        <v>16</v>
      </c>
      <c r="C382" s="15">
        <f>'[1]9.ведомства'!G796</f>
        <v>85603491.959999993</v>
      </c>
      <c r="D382" s="15">
        <f>'[1]9.ведомства'!H796</f>
        <v>0</v>
      </c>
      <c r="E382" s="15">
        <f>'[1]9.ведомства'!I796</f>
        <v>0</v>
      </c>
      <c r="F382" s="15">
        <f>'[1]9.ведомства'!J796</f>
        <v>0</v>
      </c>
      <c r="G382" s="15">
        <f>'[1]9.ведомства'!K796</f>
        <v>85603491.959999993</v>
      </c>
      <c r="H382" s="15">
        <f>'[1]9.ведомства'!L796</f>
        <v>0</v>
      </c>
    </row>
    <row r="383" spans="1:8" s="44" customFormat="1" x14ac:dyDescent="0.25">
      <c r="A383" s="16" t="s">
        <v>313</v>
      </c>
      <c r="B383" s="22" t="s">
        <v>195</v>
      </c>
      <c r="C383" s="15">
        <f>C384</f>
        <v>5218092</v>
      </c>
      <c r="D383" s="15">
        <f t="shared" ref="D383:H383" si="181">D384</f>
        <v>0</v>
      </c>
      <c r="E383" s="15">
        <f t="shared" si="181"/>
        <v>0</v>
      </c>
      <c r="F383" s="15">
        <f t="shared" si="181"/>
        <v>0</v>
      </c>
      <c r="G383" s="15">
        <f t="shared" si="181"/>
        <v>5218092</v>
      </c>
      <c r="H383" s="15">
        <f t="shared" si="181"/>
        <v>0</v>
      </c>
    </row>
    <row r="384" spans="1:8" s="44" customFormat="1" ht="24" x14ac:dyDescent="0.25">
      <c r="A384" s="17" t="s">
        <v>15</v>
      </c>
      <c r="B384" s="8" t="s">
        <v>16</v>
      </c>
      <c r="C384" s="15">
        <f>'[1]9.ведомства'!G797</f>
        <v>5218092</v>
      </c>
      <c r="D384" s="15">
        <f>'[1]9.ведомства'!H797</f>
        <v>0</v>
      </c>
      <c r="E384" s="15">
        <f>'[1]9.ведомства'!I797</f>
        <v>0</v>
      </c>
      <c r="F384" s="15">
        <f>'[1]9.ведомства'!J797</f>
        <v>0</v>
      </c>
      <c r="G384" s="15">
        <f>'[1]9.ведомства'!K797</f>
        <v>5218092</v>
      </c>
      <c r="H384" s="15">
        <f>'[1]9.ведомства'!L797</f>
        <v>0</v>
      </c>
    </row>
    <row r="385" spans="1:8" s="44" customFormat="1" x14ac:dyDescent="0.25">
      <c r="A385" s="16" t="s">
        <v>314</v>
      </c>
      <c r="B385" s="22" t="s">
        <v>197</v>
      </c>
      <c r="C385" s="15">
        <f>C386</f>
        <v>5215200</v>
      </c>
      <c r="D385" s="15">
        <f t="shared" ref="D385:H385" si="182">D386</f>
        <v>0</v>
      </c>
      <c r="E385" s="15">
        <f t="shared" si="182"/>
        <v>0</v>
      </c>
      <c r="F385" s="15">
        <f t="shared" si="182"/>
        <v>0</v>
      </c>
      <c r="G385" s="15">
        <f t="shared" si="182"/>
        <v>5215200</v>
      </c>
      <c r="H385" s="15">
        <f t="shared" si="182"/>
        <v>0</v>
      </c>
    </row>
    <row r="386" spans="1:8" s="44" customFormat="1" ht="24" x14ac:dyDescent="0.25">
      <c r="A386" s="17" t="s">
        <v>15</v>
      </c>
      <c r="B386" s="8" t="s">
        <v>16</v>
      </c>
      <c r="C386" s="15">
        <f>'[1]9.ведомства'!G799</f>
        <v>5215200</v>
      </c>
      <c r="D386" s="15">
        <f>'[1]9.ведомства'!H799</f>
        <v>0</v>
      </c>
      <c r="E386" s="15">
        <f>'[1]9.ведомства'!I799</f>
        <v>0</v>
      </c>
      <c r="F386" s="15">
        <f>'[1]9.ведомства'!J799</f>
        <v>0</v>
      </c>
      <c r="G386" s="15">
        <f>'[1]9.ведомства'!K799</f>
        <v>5215200</v>
      </c>
      <c r="H386" s="15">
        <f>'[1]9.ведомства'!L799</f>
        <v>0</v>
      </c>
    </row>
    <row r="387" spans="1:8" s="44" customFormat="1" ht="25.5" x14ac:dyDescent="0.25">
      <c r="A387" s="16" t="s">
        <v>315</v>
      </c>
      <c r="B387" s="22" t="s">
        <v>199</v>
      </c>
      <c r="C387" s="15">
        <f>C388</f>
        <v>4929347.37</v>
      </c>
      <c r="D387" s="15">
        <f t="shared" ref="D387:H387" si="183">D388</f>
        <v>0</v>
      </c>
      <c r="E387" s="15">
        <f t="shared" si="183"/>
        <v>0</v>
      </c>
      <c r="F387" s="15">
        <f t="shared" si="183"/>
        <v>0</v>
      </c>
      <c r="G387" s="15">
        <f t="shared" si="183"/>
        <v>4929347.37</v>
      </c>
      <c r="H387" s="15">
        <f t="shared" si="183"/>
        <v>0</v>
      </c>
    </row>
    <row r="388" spans="1:8" s="44" customFormat="1" ht="24" x14ac:dyDescent="0.25">
      <c r="A388" s="17" t="s">
        <v>15</v>
      </c>
      <c r="B388" s="8" t="s">
        <v>16</v>
      </c>
      <c r="C388" s="15">
        <f>'[1]9.ведомства'!G801</f>
        <v>4929347.37</v>
      </c>
      <c r="D388" s="15">
        <f>'[1]9.ведомства'!H801</f>
        <v>0</v>
      </c>
      <c r="E388" s="15">
        <f>'[1]9.ведомства'!I801</f>
        <v>0</v>
      </c>
      <c r="F388" s="15">
        <f>'[1]9.ведомства'!J801</f>
        <v>0</v>
      </c>
      <c r="G388" s="15">
        <f>'[1]9.ведомства'!K801</f>
        <v>4929347.37</v>
      </c>
      <c r="H388" s="15">
        <f>'[1]9.ведомства'!L801</f>
        <v>0</v>
      </c>
    </row>
    <row r="389" spans="1:8" s="44" customFormat="1" ht="24" x14ac:dyDescent="0.25">
      <c r="A389" s="16" t="s">
        <v>316</v>
      </c>
      <c r="B389" s="24" t="s">
        <v>234</v>
      </c>
      <c r="C389" s="15">
        <f t="shared" ref="C389:H389" si="184">C390</f>
        <v>153000</v>
      </c>
      <c r="D389" s="15">
        <f t="shared" si="184"/>
        <v>0</v>
      </c>
      <c r="E389" s="15">
        <f t="shared" si="184"/>
        <v>0</v>
      </c>
      <c r="F389" s="15">
        <f t="shared" si="184"/>
        <v>0</v>
      </c>
      <c r="G389" s="15">
        <f t="shared" si="184"/>
        <v>153000</v>
      </c>
      <c r="H389" s="15">
        <f t="shared" si="184"/>
        <v>0</v>
      </c>
    </row>
    <row r="390" spans="1:8" s="44" customFormat="1" ht="24" x14ac:dyDescent="0.25">
      <c r="A390" s="17" t="s">
        <v>15</v>
      </c>
      <c r="B390" s="8" t="s">
        <v>16</v>
      </c>
      <c r="C390" s="15">
        <f>'[1]9.ведомства'!G833</f>
        <v>153000</v>
      </c>
      <c r="D390" s="15">
        <f>'[1]9.ведомства'!H833</f>
        <v>0</v>
      </c>
      <c r="E390" s="15">
        <f>'[1]9.ведомства'!I833</f>
        <v>0</v>
      </c>
      <c r="F390" s="15">
        <f>'[1]9.ведомства'!J833</f>
        <v>0</v>
      </c>
      <c r="G390" s="15">
        <f>'[1]9.ведомства'!K833</f>
        <v>153000</v>
      </c>
      <c r="H390" s="15">
        <f>'[1]9.ведомства'!L833</f>
        <v>0</v>
      </c>
    </row>
    <row r="391" spans="1:8" s="44" customFormat="1" ht="38.25" x14ac:dyDescent="0.25">
      <c r="A391" s="16" t="s">
        <v>317</v>
      </c>
      <c r="B391" s="20" t="s">
        <v>318</v>
      </c>
      <c r="C391" s="15">
        <f t="shared" ref="C391:H391" si="185">C392</f>
        <v>2336553.4500000002</v>
      </c>
      <c r="D391" s="15">
        <f t="shared" si="185"/>
        <v>0</v>
      </c>
      <c r="E391" s="15">
        <f t="shared" si="185"/>
        <v>0</v>
      </c>
      <c r="F391" s="15">
        <f t="shared" si="185"/>
        <v>0</v>
      </c>
      <c r="G391" s="15">
        <f t="shared" si="185"/>
        <v>2336553.4500000002</v>
      </c>
      <c r="H391" s="15">
        <f t="shared" si="185"/>
        <v>0</v>
      </c>
    </row>
    <row r="392" spans="1:8" s="44" customFormat="1" ht="24" x14ac:dyDescent="0.25">
      <c r="A392" s="17" t="s">
        <v>15</v>
      </c>
      <c r="B392" s="8" t="s">
        <v>16</v>
      </c>
      <c r="C392" s="15">
        <f>'[1]9.ведомства'!G804</f>
        <v>2336553.4500000002</v>
      </c>
      <c r="D392" s="15">
        <f>'[1]9.ведомства'!H804</f>
        <v>0</v>
      </c>
      <c r="E392" s="15">
        <f>'[1]9.ведомства'!I804</f>
        <v>0</v>
      </c>
      <c r="F392" s="15">
        <f>'[1]9.ведомства'!J804</f>
        <v>0</v>
      </c>
      <c r="G392" s="15">
        <f>'[1]9.ведомства'!K804</f>
        <v>2336553.4500000002</v>
      </c>
      <c r="H392" s="15">
        <f>'[1]9.ведомства'!L804</f>
        <v>0</v>
      </c>
    </row>
    <row r="393" spans="1:8" s="44" customFormat="1" x14ac:dyDescent="0.25">
      <c r="A393" s="54" t="s">
        <v>320</v>
      </c>
      <c r="B393" s="54"/>
      <c r="C393" s="15">
        <f>C394+C398+C396+C406+C408+C400+C402+C404</f>
        <v>70702743.150000006</v>
      </c>
      <c r="D393" s="15">
        <f t="shared" ref="D393:H393" si="186">D394+D398+D396+D406+D408+D400+D402+D404</f>
        <v>3160033.3499999996</v>
      </c>
      <c r="E393" s="15">
        <f t="shared" si="186"/>
        <v>0</v>
      </c>
      <c r="F393" s="15">
        <f t="shared" si="186"/>
        <v>0</v>
      </c>
      <c r="G393" s="15">
        <f t="shared" si="186"/>
        <v>70702743.150000006</v>
      </c>
      <c r="H393" s="15">
        <f t="shared" si="186"/>
        <v>3160033.3499999996</v>
      </c>
    </row>
    <row r="394" spans="1:8" s="44" customFormat="1" ht="24" x14ac:dyDescent="0.25">
      <c r="A394" s="16" t="s">
        <v>321</v>
      </c>
      <c r="B394" s="24" t="s">
        <v>82</v>
      </c>
      <c r="C394" s="15">
        <f t="shared" ref="C394:H394" si="187">C395</f>
        <v>800000</v>
      </c>
      <c r="D394" s="15">
        <f t="shared" si="187"/>
        <v>0</v>
      </c>
      <c r="E394" s="15">
        <f t="shared" si="187"/>
        <v>0</v>
      </c>
      <c r="F394" s="15">
        <f t="shared" si="187"/>
        <v>0</v>
      </c>
      <c r="G394" s="15">
        <f t="shared" si="187"/>
        <v>800000</v>
      </c>
      <c r="H394" s="15">
        <f t="shared" si="187"/>
        <v>0</v>
      </c>
    </row>
    <row r="395" spans="1:8" s="44" customFormat="1" ht="24" x14ac:dyDescent="0.25">
      <c r="A395" s="17" t="s">
        <v>15</v>
      </c>
      <c r="B395" s="8" t="s">
        <v>16</v>
      </c>
      <c r="C395" s="15">
        <f>'[1]9.ведомства'!G847</f>
        <v>800000</v>
      </c>
      <c r="D395" s="15">
        <f>'[1]9.ведомства'!H847</f>
        <v>0</v>
      </c>
      <c r="E395" s="15">
        <f>'[1]9.ведомства'!I847</f>
        <v>0</v>
      </c>
      <c r="F395" s="15">
        <f>'[1]9.ведомства'!J847</f>
        <v>0</v>
      </c>
      <c r="G395" s="15">
        <f>'[1]9.ведомства'!K847</f>
        <v>800000</v>
      </c>
      <c r="H395" s="15">
        <f>'[1]9.ведомства'!L847</f>
        <v>0</v>
      </c>
    </row>
    <row r="396" spans="1:8" s="44" customFormat="1" ht="25.5" x14ac:dyDescent="0.25">
      <c r="A396" s="16" t="s">
        <v>322</v>
      </c>
      <c r="B396" s="20" t="s">
        <v>90</v>
      </c>
      <c r="C396" s="15">
        <f t="shared" ref="C396:H396" si="188">C397</f>
        <v>3123990.84</v>
      </c>
      <c r="D396" s="15">
        <f t="shared" si="188"/>
        <v>3123990.84</v>
      </c>
      <c r="E396" s="15">
        <f t="shared" si="188"/>
        <v>0</v>
      </c>
      <c r="F396" s="15">
        <f t="shared" si="188"/>
        <v>0</v>
      </c>
      <c r="G396" s="15">
        <f t="shared" si="188"/>
        <v>3123990.84</v>
      </c>
      <c r="H396" s="15">
        <f t="shared" si="188"/>
        <v>3123990.84</v>
      </c>
    </row>
    <row r="397" spans="1:8" s="44" customFormat="1" ht="24" x14ac:dyDescent="0.25">
      <c r="A397" s="17" t="s">
        <v>15</v>
      </c>
      <c r="B397" s="8" t="s">
        <v>16</v>
      </c>
      <c r="C397" s="15">
        <f>'[1]9.ведомства'!G849</f>
        <v>3123990.84</v>
      </c>
      <c r="D397" s="15">
        <f>'[1]9.ведомства'!H849</f>
        <v>3123990.84</v>
      </c>
      <c r="E397" s="15">
        <f>'[1]9.ведомства'!I849</f>
        <v>0</v>
      </c>
      <c r="F397" s="15">
        <f>'[1]9.ведомства'!J849</f>
        <v>0</v>
      </c>
      <c r="G397" s="15">
        <f>'[1]9.ведомства'!K849</f>
        <v>3123990.84</v>
      </c>
      <c r="H397" s="15">
        <f>'[1]9.ведомства'!L849</f>
        <v>3123990.84</v>
      </c>
    </row>
    <row r="398" spans="1:8" s="44" customFormat="1" ht="25.5" x14ac:dyDescent="0.25">
      <c r="A398" s="16" t="s">
        <v>323</v>
      </c>
      <c r="B398" s="22" t="s">
        <v>193</v>
      </c>
      <c r="C398" s="15">
        <f t="shared" ref="C398:H398" si="189">C399</f>
        <v>52962145.359999999</v>
      </c>
      <c r="D398" s="15">
        <f t="shared" si="189"/>
        <v>0</v>
      </c>
      <c r="E398" s="15">
        <f t="shared" si="189"/>
        <v>0</v>
      </c>
      <c r="F398" s="15">
        <f t="shared" si="189"/>
        <v>0</v>
      </c>
      <c r="G398" s="15">
        <f t="shared" si="189"/>
        <v>52962145.359999999</v>
      </c>
      <c r="H398" s="15">
        <f t="shared" si="189"/>
        <v>0</v>
      </c>
    </row>
    <row r="399" spans="1:8" s="44" customFormat="1" ht="24" x14ac:dyDescent="0.25">
      <c r="A399" s="17" t="s">
        <v>15</v>
      </c>
      <c r="B399" s="8" t="s">
        <v>16</v>
      </c>
      <c r="C399" s="15">
        <f>'[1]9.ведомства'!G851</f>
        <v>52962145.359999999</v>
      </c>
      <c r="D399" s="15">
        <f>'[1]9.ведомства'!H851</f>
        <v>0</v>
      </c>
      <c r="E399" s="15">
        <f>'[1]9.ведомства'!I851</f>
        <v>0</v>
      </c>
      <c r="F399" s="15">
        <f>'[1]9.ведомства'!J851</f>
        <v>0</v>
      </c>
      <c r="G399" s="15">
        <f>'[1]9.ведомства'!K851</f>
        <v>52962145.359999999</v>
      </c>
      <c r="H399" s="15">
        <f>'[1]9.ведомства'!L851</f>
        <v>0</v>
      </c>
    </row>
    <row r="400" spans="1:8" s="44" customFormat="1" x14ac:dyDescent="0.25">
      <c r="A400" s="16" t="s">
        <v>324</v>
      </c>
      <c r="B400" s="22" t="s">
        <v>195</v>
      </c>
      <c r="C400" s="15">
        <f>C401</f>
        <v>4295646</v>
      </c>
      <c r="D400" s="15">
        <f t="shared" ref="D400:H400" si="190">D401</f>
        <v>0</v>
      </c>
      <c r="E400" s="15">
        <f t="shared" si="190"/>
        <v>0</v>
      </c>
      <c r="F400" s="15">
        <f t="shared" si="190"/>
        <v>0</v>
      </c>
      <c r="G400" s="15">
        <f t="shared" si="190"/>
        <v>4295646</v>
      </c>
      <c r="H400" s="15">
        <f t="shared" si="190"/>
        <v>0</v>
      </c>
    </row>
    <row r="401" spans="1:8" s="44" customFormat="1" ht="24" x14ac:dyDescent="0.25">
      <c r="A401" s="17" t="s">
        <v>15</v>
      </c>
      <c r="B401" s="8" t="s">
        <v>16</v>
      </c>
      <c r="C401" s="15">
        <f>'[1]9.ведомства'!G853</f>
        <v>4295646</v>
      </c>
      <c r="D401" s="15">
        <f>'[1]9.ведомства'!H853</f>
        <v>0</v>
      </c>
      <c r="E401" s="15">
        <f>'[1]9.ведомства'!I853</f>
        <v>0</v>
      </c>
      <c r="F401" s="15">
        <f>'[1]9.ведомства'!J853</f>
        <v>0</v>
      </c>
      <c r="G401" s="15">
        <f>'[1]9.ведомства'!K853</f>
        <v>4295646</v>
      </c>
      <c r="H401" s="15">
        <f>'[1]9.ведомства'!L853</f>
        <v>0</v>
      </c>
    </row>
    <row r="402" spans="1:8" s="44" customFormat="1" x14ac:dyDescent="0.25">
      <c r="A402" s="16" t="s">
        <v>325</v>
      </c>
      <c r="B402" s="22" t="s">
        <v>197</v>
      </c>
      <c r="C402" s="15">
        <f>C403</f>
        <v>4207700</v>
      </c>
      <c r="D402" s="15">
        <f t="shared" ref="D402:H402" si="191">D403</f>
        <v>0</v>
      </c>
      <c r="E402" s="15">
        <f t="shared" si="191"/>
        <v>0</v>
      </c>
      <c r="F402" s="15">
        <f t="shared" si="191"/>
        <v>0</v>
      </c>
      <c r="G402" s="15">
        <f t="shared" si="191"/>
        <v>4207700</v>
      </c>
      <c r="H402" s="15">
        <f t="shared" si="191"/>
        <v>0</v>
      </c>
    </row>
    <row r="403" spans="1:8" s="44" customFormat="1" ht="24" x14ac:dyDescent="0.25">
      <c r="A403" s="17" t="s">
        <v>15</v>
      </c>
      <c r="B403" s="8" t="s">
        <v>16</v>
      </c>
      <c r="C403" s="15">
        <f>'[1]9.ведомства'!G855</f>
        <v>4207700</v>
      </c>
      <c r="D403" s="15">
        <f>'[1]9.ведомства'!H855</f>
        <v>0</v>
      </c>
      <c r="E403" s="15">
        <f>'[1]9.ведомства'!I855</f>
        <v>0</v>
      </c>
      <c r="F403" s="15">
        <f>'[1]9.ведомства'!J855</f>
        <v>0</v>
      </c>
      <c r="G403" s="15">
        <f>'[1]9.ведомства'!K855</f>
        <v>4207700</v>
      </c>
      <c r="H403" s="15">
        <f>'[1]9.ведомства'!L855</f>
        <v>0</v>
      </c>
    </row>
    <row r="404" spans="1:8" s="44" customFormat="1" ht="25.5" x14ac:dyDescent="0.25">
      <c r="A404" s="16" t="s">
        <v>326</v>
      </c>
      <c r="B404" s="22" t="s">
        <v>199</v>
      </c>
      <c r="C404" s="15">
        <f>C405</f>
        <v>2946985.04</v>
      </c>
      <c r="D404" s="15">
        <f t="shared" ref="D404:H404" si="192">D405</f>
        <v>0</v>
      </c>
      <c r="E404" s="15">
        <f t="shared" si="192"/>
        <v>0</v>
      </c>
      <c r="F404" s="15">
        <f t="shared" si="192"/>
        <v>0</v>
      </c>
      <c r="G404" s="15">
        <f t="shared" si="192"/>
        <v>2946985.04</v>
      </c>
      <c r="H404" s="15">
        <f t="shared" si="192"/>
        <v>0</v>
      </c>
    </row>
    <row r="405" spans="1:8" s="44" customFormat="1" ht="24" x14ac:dyDescent="0.25">
      <c r="A405" s="17" t="s">
        <v>15</v>
      </c>
      <c r="B405" s="8" t="s">
        <v>16</v>
      </c>
      <c r="C405" s="15">
        <f>'[1]9.ведомства'!G857</f>
        <v>2946985.04</v>
      </c>
      <c r="D405" s="15">
        <f>'[1]9.ведомства'!H857</f>
        <v>0</v>
      </c>
      <c r="E405" s="15">
        <f>'[1]9.ведомства'!I857</f>
        <v>0</v>
      </c>
      <c r="F405" s="15">
        <f>'[1]9.ведомства'!J857</f>
        <v>0</v>
      </c>
      <c r="G405" s="15">
        <f>'[1]9.ведомства'!K857</f>
        <v>2946985.04</v>
      </c>
      <c r="H405" s="15">
        <f>'[1]9.ведомства'!L857</f>
        <v>0</v>
      </c>
    </row>
    <row r="406" spans="1:8" s="44" customFormat="1" ht="25.5" x14ac:dyDescent="0.25">
      <c r="A406" s="16" t="s">
        <v>327</v>
      </c>
      <c r="B406" s="20" t="s">
        <v>93</v>
      </c>
      <c r="C406" s="15">
        <f t="shared" ref="C406:H406" si="193">C407</f>
        <v>1780233.4</v>
      </c>
      <c r="D406" s="15">
        <f t="shared" si="193"/>
        <v>0</v>
      </c>
      <c r="E406" s="15">
        <f t="shared" si="193"/>
        <v>0</v>
      </c>
      <c r="F406" s="15">
        <f t="shared" si="193"/>
        <v>0</v>
      </c>
      <c r="G406" s="15">
        <f t="shared" si="193"/>
        <v>1780233.4</v>
      </c>
      <c r="H406" s="15">
        <f t="shared" si="193"/>
        <v>0</v>
      </c>
    </row>
    <row r="407" spans="1:8" s="44" customFormat="1" ht="24" x14ac:dyDescent="0.25">
      <c r="A407" s="17" t="s">
        <v>15</v>
      </c>
      <c r="B407" s="8" t="s">
        <v>16</v>
      </c>
      <c r="C407" s="15">
        <f>'[1]9.ведомства'!G863</f>
        <v>1780233.4</v>
      </c>
      <c r="D407" s="15">
        <f>'[1]9.ведомства'!H863</f>
        <v>0</v>
      </c>
      <c r="E407" s="15">
        <f>'[1]9.ведомства'!I863</f>
        <v>0</v>
      </c>
      <c r="F407" s="15">
        <f>'[1]9.ведомства'!J863</f>
        <v>0</v>
      </c>
      <c r="G407" s="15">
        <f>'[1]9.ведомства'!K863</f>
        <v>1780233.4</v>
      </c>
      <c r="H407" s="15">
        <f>'[1]9.ведомства'!L863</f>
        <v>0</v>
      </c>
    </row>
    <row r="408" spans="1:8" s="44" customFormat="1" x14ac:dyDescent="0.25">
      <c r="A408" s="19" t="s">
        <v>328</v>
      </c>
      <c r="B408" s="20" t="s">
        <v>329</v>
      </c>
      <c r="C408" s="15">
        <f t="shared" ref="C408:H408" si="194">C409</f>
        <v>586042.51</v>
      </c>
      <c r="D408" s="15">
        <f t="shared" si="194"/>
        <v>36042.51</v>
      </c>
      <c r="E408" s="15">
        <f t="shared" si="194"/>
        <v>0</v>
      </c>
      <c r="F408" s="15">
        <f t="shared" si="194"/>
        <v>0</v>
      </c>
      <c r="G408" s="15">
        <f t="shared" si="194"/>
        <v>586042.51</v>
      </c>
      <c r="H408" s="15">
        <f t="shared" si="194"/>
        <v>36042.51</v>
      </c>
    </row>
    <row r="409" spans="1:8" s="44" customFormat="1" ht="24" x14ac:dyDescent="0.25">
      <c r="A409" s="17" t="s">
        <v>15</v>
      </c>
      <c r="B409" s="8" t="s">
        <v>16</v>
      </c>
      <c r="C409" s="15">
        <f>'[1]9.ведомства'!G860</f>
        <v>586042.51</v>
      </c>
      <c r="D409" s="15">
        <f>'[1]9.ведомства'!H860</f>
        <v>36042.51</v>
      </c>
      <c r="E409" s="15">
        <f>'[1]9.ведомства'!I860</f>
        <v>0</v>
      </c>
      <c r="F409" s="15">
        <f>'[1]9.ведомства'!J860</f>
        <v>0</v>
      </c>
      <c r="G409" s="15">
        <f>'[1]9.ведомства'!K860</f>
        <v>586042.51</v>
      </c>
      <c r="H409" s="15">
        <f>'[1]9.ведомства'!L860</f>
        <v>36042.51</v>
      </c>
    </row>
    <row r="410" spans="1:8" s="44" customFormat="1" x14ac:dyDescent="0.25">
      <c r="A410" s="54" t="s">
        <v>330</v>
      </c>
      <c r="B410" s="54"/>
      <c r="C410" s="15">
        <f>C411+C413+C415+C425+C427+C429+C423+C417+C419+C421</f>
        <v>111043375</v>
      </c>
      <c r="D410" s="15">
        <f t="shared" ref="D410:H410" si="195">D411+D413+D415+D425+D427+D429+D423+D417+D419+D421</f>
        <v>5147732.93</v>
      </c>
      <c r="E410" s="15">
        <f t="shared" si="195"/>
        <v>400000</v>
      </c>
      <c r="F410" s="15">
        <f t="shared" si="195"/>
        <v>0</v>
      </c>
      <c r="G410" s="15">
        <f t="shared" si="195"/>
        <v>111443375</v>
      </c>
      <c r="H410" s="15">
        <f t="shared" si="195"/>
        <v>5147732.93</v>
      </c>
    </row>
    <row r="411" spans="1:8" s="44" customFormat="1" ht="24" x14ac:dyDescent="0.25">
      <c r="A411" s="16" t="s">
        <v>331</v>
      </c>
      <c r="B411" s="24" t="s">
        <v>82</v>
      </c>
      <c r="C411" s="15">
        <f t="shared" ref="C411:H411" si="196">C412</f>
        <v>1170000</v>
      </c>
      <c r="D411" s="15">
        <f t="shared" si="196"/>
        <v>0</v>
      </c>
      <c r="E411" s="15">
        <f t="shared" si="196"/>
        <v>0</v>
      </c>
      <c r="F411" s="15">
        <f t="shared" si="196"/>
        <v>0</v>
      </c>
      <c r="G411" s="15">
        <f t="shared" si="196"/>
        <v>1170000</v>
      </c>
      <c r="H411" s="15">
        <f t="shared" si="196"/>
        <v>0</v>
      </c>
    </row>
    <row r="412" spans="1:8" s="44" customFormat="1" ht="24" x14ac:dyDescent="0.25">
      <c r="A412" s="17" t="s">
        <v>15</v>
      </c>
      <c r="B412" s="8" t="s">
        <v>16</v>
      </c>
      <c r="C412" s="15">
        <f>'[1]9.ведомства'!G874</f>
        <v>1170000</v>
      </c>
      <c r="D412" s="15">
        <f>'[1]9.ведомства'!H874</f>
        <v>0</v>
      </c>
      <c r="E412" s="15">
        <f>'[1]9.ведомства'!I874</f>
        <v>0</v>
      </c>
      <c r="F412" s="15">
        <f>'[1]9.ведомства'!J874</f>
        <v>0</v>
      </c>
      <c r="G412" s="15">
        <f>'[1]9.ведомства'!K874</f>
        <v>1170000</v>
      </c>
      <c r="H412" s="15">
        <f>'[1]9.ведомства'!L874</f>
        <v>0</v>
      </c>
    </row>
    <row r="413" spans="1:8" s="44" customFormat="1" ht="25.5" x14ac:dyDescent="0.25">
      <c r="A413" s="16" t="s">
        <v>332</v>
      </c>
      <c r="B413" s="20" t="s">
        <v>90</v>
      </c>
      <c r="C413" s="15">
        <f t="shared" ref="C413:H413" si="197">C414</f>
        <v>5147732.93</v>
      </c>
      <c r="D413" s="15">
        <f t="shared" si="197"/>
        <v>5147732.93</v>
      </c>
      <c r="E413" s="15">
        <f t="shared" si="197"/>
        <v>0</v>
      </c>
      <c r="F413" s="15">
        <f t="shared" si="197"/>
        <v>0</v>
      </c>
      <c r="G413" s="15">
        <f t="shared" si="197"/>
        <v>5147732.93</v>
      </c>
      <c r="H413" s="15">
        <f t="shared" si="197"/>
        <v>5147732.93</v>
      </c>
    </row>
    <row r="414" spans="1:8" s="44" customFormat="1" ht="24" x14ac:dyDescent="0.25">
      <c r="A414" s="17" t="s">
        <v>15</v>
      </c>
      <c r="B414" s="8" t="s">
        <v>16</v>
      </c>
      <c r="C414" s="15">
        <f>'[1]9.ведомства'!G876</f>
        <v>5147732.93</v>
      </c>
      <c r="D414" s="15">
        <f>'[1]9.ведомства'!H876</f>
        <v>5147732.93</v>
      </c>
      <c r="E414" s="15">
        <f>'[1]9.ведомства'!I876</f>
        <v>0</v>
      </c>
      <c r="F414" s="15">
        <f>'[1]9.ведомства'!J876</f>
        <v>0</v>
      </c>
      <c r="G414" s="15">
        <f>'[1]9.ведомства'!K876</f>
        <v>5147732.93</v>
      </c>
      <c r="H414" s="15">
        <f>'[1]9.ведомства'!L876</f>
        <v>5147732.93</v>
      </c>
    </row>
    <row r="415" spans="1:8" s="44" customFormat="1" ht="25.5" x14ac:dyDescent="0.25">
      <c r="A415" s="16" t="s">
        <v>333</v>
      </c>
      <c r="B415" s="22" t="s">
        <v>193</v>
      </c>
      <c r="C415" s="15">
        <f t="shared" ref="C415:H415" si="198">C416</f>
        <v>67692996.599999994</v>
      </c>
      <c r="D415" s="15">
        <f t="shared" si="198"/>
        <v>0</v>
      </c>
      <c r="E415" s="15">
        <f t="shared" si="198"/>
        <v>0</v>
      </c>
      <c r="F415" s="15">
        <f t="shared" si="198"/>
        <v>0</v>
      </c>
      <c r="G415" s="15">
        <f t="shared" si="198"/>
        <v>67692996.599999994</v>
      </c>
      <c r="H415" s="15">
        <f t="shared" si="198"/>
        <v>0</v>
      </c>
    </row>
    <row r="416" spans="1:8" s="44" customFormat="1" ht="24" x14ac:dyDescent="0.25">
      <c r="A416" s="17" t="s">
        <v>15</v>
      </c>
      <c r="B416" s="8" t="s">
        <v>16</v>
      </c>
      <c r="C416" s="15">
        <f>'[1]9.ведомства'!G878</f>
        <v>67692996.599999994</v>
      </c>
      <c r="D416" s="15">
        <f>'[1]9.ведомства'!H878</f>
        <v>0</v>
      </c>
      <c r="E416" s="15">
        <f>'[1]9.ведомства'!I878</f>
        <v>0</v>
      </c>
      <c r="F416" s="15">
        <f>'[1]9.ведомства'!J878</f>
        <v>0</v>
      </c>
      <c r="G416" s="15">
        <f>'[1]9.ведомства'!K878</f>
        <v>67692996.599999994</v>
      </c>
      <c r="H416" s="15">
        <f>'[1]9.ведомства'!L878</f>
        <v>0</v>
      </c>
    </row>
    <row r="417" spans="1:8" s="44" customFormat="1" x14ac:dyDescent="0.25">
      <c r="A417" s="16" t="s">
        <v>334</v>
      </c>
      <c r="B417" s="22" t="s">
        <v>195</v>
      </c>
      <c r="C417" s="15">
        <f>C418</f>
        <v>6404702</v>
      </c>
      <c r="D417" s="15">
        <f t="shared" ref="D417:H417" si="199">D418</f>
        <v>0</v>
      </c>
      <c r="E417" s="15">
        <f t="shared" si="199"/>
        <v>0</v>
      </c>
      <c r="F417" s="15">
        <f t="shared" si="199"/>
        <v>0</v>
      </c>
      <c r="G417" s="15">
        <f t="shared" si="199"/>
        <v>6404702</v>
      </c>
      <c r="H417" s="15">
        <f t="shared" si="199"/>
        <v>0</v>
      </c>
    </row>
    <row r="418" spans="1:8" s="44" customFormat="1" ht="24" x14ac:dyDescent="0.25">
      <c r="A418" s="17" t="s">
        <v>15</v>
      </c>
      <c r="B418" s="8" t="s">
        <v>16</v>
      </c>
      <c r="C418" s="15">
        <f>'[1]9.ведомства'!G880</f>
        <v>6404702</v>
      </c>
      <c r="D418" s="15">
        <f>'[1]9.ведомства'!H880</f>
        <v>0</v>
      </c>
      <c r="E418" s="15">
        <f>'[1]9.ведомства'!I880</f>
        <v>0</v>
      </c>
      <c r="F418" s="15">
        <f>'[1]9.ведомства'!J880</f>
        <v>0</v>
      </c>
      <c r="G418" s="15">
        <f>'[1]9.ведомства'!K880</f>
        <v>6404702</v>
      </c>
      <c r="H418" s="15">
        <f>'[1]9.ведомства'!L880</f>
        <v>0</v>
      </c>
    </row>
    <row r="419" spans="1:8" s="44" customFormat="1" x14ac:dyDescent="0.25">
      <c r="A419" s="16" t="s">
        <v>335</v>
      </c>
      <c r="B419" s="22" t="s">
        <v>197</v>
      </c>
      <c r="C419" s="15">
        <f>C420</f>
        <v>6714300</v>
      </c>
      <c r="D419" s="15">
        <f t="shared" ref="D419:H419" si="200">D420</f>
        <v>0</v>
      </c>
      <c r="E419" s="15">
        <f t="shared" si="200"/>
        <v>0</v>
      </c>
      <c r="F419" s="15">
        <f t="shared" si="200"/>
        <v>0</v>
      </c>
      <c r="G419" s="15">
        <f t="shared" si="200"/>
        <v>6714300</v>
      </c>
      <c r="H419" s="15">
        <f t="shared" si="200"/>
        <v>0</v>
      </c>
    </row>
    <row r="420" spans="1:8" s="44" customFormat="1" ht="24" x14ac:dyDescent="0.25">
      <c r="A420" s="17" t="s">
        <v>15</v>
      </c>
      <c r="B420" s="8" t="s">
        <v>16</v>
      </c>
      <c r="C420" s="15">
        <f>'[1]9.ведомства'!G882</f>
        <v>6714300</v>
      </c>
      <c r="D420" s="15">
        <f>'[1]9.ведомства'!H882</f>
        <v>0</v>
      </c>
      <c r="E420" s="15">
        <f>'[1]9.ведомства'!I882</f>
        <v>0</v>
      </c>
      <c r="F420" s="15">
        <f>'[1]9.ведомства'!J882</f>
        <v>0</v>
      </c>
      <c r="G420" s="15">
        <f>'[1]9.ведомства'!K882</f>
        <v>6714300</v>
      </c>
      <c r="H420" s="15">
        <f>'[1]9.ведомства'!L882</f>
        <v>0</v>
      </c>
    </row>
    <row r="421" spans="1:8" s="44" customFormat="1" ht="25.5" x14ac:dyDescent="0.25">
      <c r="A421" s="16" t="s">
        <v>336</v>
      </c>
      <c r="B421" s="22" t="s">
        <v>199</v>
      </c>
      <c r="C421" s="15">
        <f>C422</f>
        <v>10809163</v>
      </c>
      <c r="D421" s="15">
        <f t="shared" ref="D421:H421" si="201">D422</f>
        <v>0</v>
      </c>
      <c r="E421" s="15">
        <f t="shared" si="201"/>
        <v>0</v>
      </c>
      <c r="F421" s="15">
        <f t="shared" si="201"/>
        <v>0</v>
      </c>
      <c r="G421" s="15">
        <f t="shared" si="201"/>
        <v>10809163</v>
      </c>
      <c r="H421" s="15">
        <f t="shared" si="201"/>
        <v>0</v>
      </c>
    </row>
    <row r="422" spans="1:8" s="44" customFormat="1" ht="24" x14ac:dyDescent="0.25">
      <c r="A422" s="17" t="s">
        <v>15</v>
      </c>
      <c r="B422" s="8" t="s">
        <v>16</v>
      </c>
      <c r="C422" s="15">
        <f>'[1]9.ведомства'!G884</f>
        <v>10809163</v>
      </c>
      <c r="D422" s="15">
        <f>'[1]9.ведомства'!H884</f>
        <v>0</v>
      </c>
      <c r="E422" s="15">
        <f>'[1]9.ведомства'!I884</f>
        <v>0</v>
      </c>
      <c r="F422" s="15">
        <f>'[1]9.ведомства'!J884</f>
        <v>0</v>
      </c>
      <c r="G422" s="15">
        <f>'[1]9.ведомства'!K884</f>
        <v>10809163</v>
      </c>
      <c r="H422" s="15">
        <f>'[1]9.ведомства'!L884</f>
        <v>0</v>
      </c>
    </row>
    <row r="423" spans="1:8" s="44" customFormat="1" x14ac:dyDescent="0.25">
      <c r="A423" s="16" t="s">
        <v>337</v>
      </c>
      <c r="B423" s="20" t="s">
        <v>338</v>
      </c>
      <c r="C423" s="15">
        <f t="shared" ref="C423:H423" si="202">C424</f>
        <v>3099000</v>
      </c>
      <c r="D423" s="15">
        <f t="shared" si="202"/>
        <v>0</v>
      </c>
      <c r="E423" s="15">
        <f t="shared" si="202"/>
        <v>400000</v>
      </c>
      <c r="F423" s="15">
        <f t="shared" si="202"/>
        <v>0</v>
      </c>
      <c r="G423" s="15">
        <f t="shared" si="202"/>
        <v>3499000</v>
      </c>
      <c r="H423" s="15">
        <f t="shared" si="202"/>
        <v>0</v>
      </c>
    </row>
    <row r="424" spans="1:8" s="44" customFormat="1" ht="24" x14ac:dyDescent="0.25">
      <c r="A424" s="17" t="s">
        <v>15</v>
      </c>
      <c r="B424" s="8" t="s">
        <v>16</v>
      </c>
      <c r="C424" s="15">
        <f>'[1]9.ведомства'!G887</f>
        <v>3099000</v>
      </c>
      <c r="D424" s="15">
        <f>'[1]9.ведомства'!H887</f>
        <v>0</v>
      </c>
      <c r="E424" s="15">
        <f>'[1]9.ведомства'!I887</f>
        <v>400000</v>
      </c>
      <c r="F424" s="15">
        <f>'[1]9.ведомства'!J887</f>
        <v>0</v>
      </c>
      <c r="G424" s="15">
        <f>'[1]9.ведомства'!K887</f>
        <v>3499000</v>
      </c>
      <c r="H424" s="15">
        <f>'[1]9.ведомства'!L887</f>
        <v>0</v>
      </c>
    </row>
    <row r="425" spans="1:8" s="53" customFormat="1" ht="24" x14ac:dyDescent="0.25">
      <c r="A425" s="16" t="s">
        <v>339</v>
      </c>
      <c r="B425" s="24" t="s">
        <v>234</v>
      </c>
      <c r="C425" s="30">
        <f t="shared" ref="C425:H425" si="203">C426</f>
        <v>72000</v>
      </c>
      <c r="D425" s="30">
        <f t="shared" si="203"/>
        <v>0</v>
      </c>
      <c r="E425" s="30">
        <f t="shared" si="203"/>
        <v>0</v>
      </c>
      <c r="F425" s="30">
        <f t="shared" si="203"/>
        <v>0</v>
      </c>
      <c r="G425" s="30">
        <f t="shared" si="203"/>
        <v>72000</v>
      </c>
      <c r="H425" s="30">
        <f t="shared" si="203"/>
        <v>0</v>
      </c>
    </row>
    <row r="426" spans="1:8" s="44" customFormat="1" ht="24" x14ac:dyDescent="0.25">
      <c r="A426" s="17" t="s">
        <v>15</v>
      </c>
      <c r="B426" s="8" t="s">
        <v>16</v>
      </c>
      <c r="C426" s="15">
        <f>'[1]9.ведомства'!G925</f>
        <v>72000</v>
      </c>
      <c r="D426" s="15">
        <f>'[1]9.ведомства'!H925</f>
        <v>0</v>
      </c>
      <c r="E426" s="15">
        <f>'[1]9.ведомства'!I925</f>
        <v>0</v>
      </c>
      <c r="F426" s="15">
        <f>'[1]9.ведомства'!J925</f>
        <v>0</v>
      </c>
      <c r="G426" s="15">
        <f>'[1]9.ведомства'!K925</f>
        <v>72000</v>
      </c>
      <c r="H426" s="15">
        <f>'[1]9.ведомства'!L925</f>
        <v>0</v>
      </c>
    </row>
    <row r="427" spans="1:8" s="44" customFormat="1" ht="25.5" x14ac:dyDescent="0.25">
      <c r="A427" s="16" t="s">
        <v>340</v>
      </c>
      <c r="B427" s="20" t="s">
        <v>93</v>
      </c>
      <c r="C427" s="15">
        <f t="shared" ref="C427:H427" si="204">C428</f>
        <v>2933480.47</v>
      </c>
      <c r="D427" s="15">
        <f t="shared" si="204"/>
        <v>0</v>
      </c>
      <c r="E427" s="15">
        <f t="shared" si="204"/>
        <v>0</v>
      </c>
      <c r="F427" s="15">
        <f t="shared" si="204"/>
        <v>0</v>
      </c>
      <c r="G427" s="15">
        <f t="shared" si="204"/>
        <v>2933480.47</v>
      </c>
      <c r="H427" s="15">
        <f t="shared" si="204"/>
        <v>0</v>
      </c>
    </row>
    <row r="428" spans="1:8" s="44" customFormat="1" ht="24" x14ac:dyDescent="0.25">
      <c r="A428" s="17" t="s">
        <v>15</v>
      </c>
      <c r="B428" s="8" t="s">
        <v>16</v>
      </c>
      <c r="C428" s="15">
        <f>'[1]9.ведомства'!G888</f>
        <v>2933480.47</v>
      </c>
      <c r="D428" s="15">
        <f>'[1]9.ведомства'!H888</f>
        <v>0</v>
      </c>
      <c r="E428" s="15">
        <f>'[1]9.ведомства'!I888</f>
        <v>0</v>
      </c>
      <c r="F428" s="15">
        <f>'[1]9.ведомства'!J888</f>
        <v>0</v>
      </c>
      <c r="G428" s="15">
        <f>'[1]9.ведомства'!K888</f>
        <v>2933480.47</v>
      </c>
      <c r="H428" s="15">
        <f>'[1]9.ведомства'!L888</f>
        <v>0</v>
      </c>
    </row>
    <row r="429" spans="1:8" s="44" customFormat="1" x14ac:dyDescent="0.25">
      <c r="A429" s="17" t="s">
        <v>341</v>
      </c>
      <c r="B429" s="8" t="s">
        <v>319</v>
      </c>
      <c r="C429" s="15">
        <f t="shared" ref="C429:H429" si="205">C430</f>
        <v>7000000</v>
      </c>
      <c r="D429" s="15">
        <f t="shared" si="205"/>
        <v>0</v>
      </c>
      <c r="E429" s="15">
        <f t="shared" si="205"/>
        <v>0</v>
      </c>
      <c r="F429" s="15">
        <f t="shared" si="205"/>
        <v>0</v>
      </c>
      <c r="G429" s="15">
        <f t="shared" si="205"/>
        <v>7000000</v>
      </c>
      <c r="H429" s="15">
        <f t="shared" si="205"/>
        <v>0</v>
      </c>
    </row>
    <row r="430" spans="1:8" s="44" customFormat="1" ht="24" x14ac:dyDescent="0.25">
      <c r="A430" s="17" t="s">
        <v>15</v>
      </c>
      <c r="B430" s="8" t="s">
        <v>16</v>
      </c>
      <c r="C430" s="15">
        <f>'[1]9.ведомства'!G894</f>
        <v>7000000</v>
      </c>
      <c r="D430" s="15">
        <f>'[1]9.ведомства'!H894</f>
        <v>0</v>
      </c>
      <c r="E430" s="15">
        <f>'[1]9.ведомства'!I894</f>
        <v>0</v>
      </c>
      <c r="F430" s="15">
        <f>'[1]9.ведомства'!J894</f>
        <v>0</v>
      </c>
      <c r="G430" s="15">
        <f>'[1]9.ведомства'!K894</f>
        <v>7000000</v>
      </c>
      <c r="H430" s="15">
        <f>'[1]9.ведомства'!L894</f>
        <v>0</v>
      </c>
    </row>
    <row r="431" spans="1:8" s="44" customFormat="1" x14ac:dyDescent="0.25">
      <c r="A431" s="54" t="s">
        <v>342</v>
      </c>
      <c r="B431" s="54"/>
      <c r="C431" s="15">
        <f>C432+C436+C446+C444+C438+C440+C442+C448+C434</f>
        <v>19163624.400000002</v>
      </c>
      <c r="D431" s="15">
        <f t="shared" ref="D431:H431" si="206">D432+D436+D446+D444+D438+D440+D442+D448+D434</f>
        <v>914136.03</v>
      </c>
      <c r="E431" s="15">
        <f t="shared" si="206"/>
        <v>1690000</v>
      </c>
      <c r="F431" s="15">
        <f t="shared" si="206"/>
        <v>0</v>
      </c>
      <c r="G431" s="15">
        <f t="shared" si="206"/>
        <v>20853624.400000002</v>
      </c>
      <c r="H431" s="15">
        <f t="shared" si="206"/>
        <v>914136.03</v>
      </c>
    </row>
    <row r="432" spans="1:8" s="44" customFormat="1" ht="24" x14ac:dyDescent="0.25">
      <c r="A432" s="16" t="s">
        <v>343</v>
      </c>
      <c r="B432" s="24" t="s">
        <v>82</v>
      </c>
      <c r="C432" s="15">
        <f t="shared" ref="C432:H432" si="207">C433</f>
        <v>250000</v>
      </c>
      <c r="D432" s="15">
        <f t="shared" si="207"/>
        <v>0</v>
      </c>
      <c r="E432" s="15">
        <f t="shared" si="207"/>
        <v>40000</v>
      </c>
      <c r="F432" s="15">
        <f t="shared" si="207"/>
        <v>0</v>
      </c>
      <c r="G432" s="15">
        <f t="shared" si="207"/>
        <v>290000</v>
      </c>
      <c r="H432" s="15">
        <f t="shared" si="207"/>
        <v>0</v>
      </c>
    </row>
    <row r="433" spans="1:8" s="44" customFormat="1" ht="24" x14ac:dyDescent="0.25">
      <c r="A433" s="17" t="s">
        <v>15</v>
      </c>
      <c r="B433" s="8" t="s">
        <v>16</v>
      </c>
      <c r="C433" s="15">
        <f>'[1]9.ведомства'!G897</f>
        <v>250000</v>
      </c>
      <c r="D433" s="15">
        <f>'[1]9.ведомства'!H897</f>
        <v>0</v>
      </c>
      <c r="E433" s="15">
        <f>'[1]9.ведомства'!I897</f>
        <v>40000</v>
      </c>
      <c r="F433" s="15">
        <f>'[1]9.ведомства'!J897</f>
        <v>0</v>
      </c>
      <c r="G433" s="15">
        <f>'[1]9.ведомства'!K897</f>
        <v>290000</v>
      </c>
      <c r="H433" s="15">
        <f>'[1]9.ведомства'!L897</f>
        <v>0</v>
      </c>
    </row>
    <row r="434" spans="1:8" s="44" customFormat="1" ht="25.5" x14ac:dyDescent="0.25">
      <c r="A434" s="16" t="s">
        <v>344</v>
      </c>
      <c r="B434" s="20" t="s">
        <v>90</v>
      </c>
      <c r="C434" s="15">
        <f>C435</f>
        <v>914136.03</v>
      </c>
      <c r="D434" s="15">
        <f t="shared" ref="D434:H434" si="208">D435</f>
        <v>914136.03</v>
      </c>
      <c r="E434" s="15">
        <f t="shared" si="208"/>
        <v>0</v>
      </c>
      <c r="F434" s="15">
        <f t="shared" si="208"/>
        <v>0</v>
      </c>
      <c r="G434" s="15">
        <f t="shared" si="208"/>
        <v>914136.03</v>
      </c>
      <c r="H434" s="15">
        <f t="shared" si="208"/>
        <v>914136.03</v>
      </c>
    </row>
    <row r="435" spans="1:8" s="44" customFormat="1" ht="24" x14ac:dyDescent="0.25">
      <c r="A435" s="17" t="s">
        <v>15</v>
      </c>
      <c r="B435" s="8" t="s">
        <v>16</v>
      </c>
      <c r="C435" s="15">
        <f>'[1]9.ведомства'!G899</f>
        <v>914136.03</v>
      </c>
      <c r="D435" s="15">
        <f>'[1]9.ведомства'!H899</f>
        <v>914136.03</v>
      </c>
      <c r="E435" s="15">
        <f>'[1]9.ведомства'!I899</f>
        <v>0</v>
      </c>
      <c r="F435" s="15">
        <f>'[1]9.ведомства'!J899</f>
        <v>0</v>
      </c>
      <c r="G435" s="15">
        <f>'[1]9.ведомства'!K899</f>
        <v>914136.03</v>
      </c>
      <c r="H435" s="15">
        <f>'[1]9.ведомства'!L899</f>
        <v>914136.03</v>
      </c>
    </row>
    <row r="436" spans="1:8" s="44" customFormat="1" ht="25.5" x14ac:dyDescent="0.25">
      <c r="A436" s="16" t="s">
        <v>345</v>
      </c>
      <c r="B436" s="22" t="s">
        <v>193</v>
      </c>
      <c r="C436" s="15">
        <f t="shared" ref="C436:H436" si="209">C437</f>
        <v>13026360</v>
      </c>
      <c r="D436" s="15">
        <f t="shared" si="209"/>
        <v>0</v>
      </c>
      <c r="E436" s="15">
        <f t="shared" si="209"/>
        <v>0</v>
      </c>
      <c r="F436" s="15">
        <f t="shared" si="209"/>
        <v>0</v>
      </c>
      <c r="G436" s="15">
        <f t="shared" si="209"/>
        <v>13026360</v>
      </c>
      <c r="H436" s="15">
        <f t="shared" si="209"/>
        <v>0</v>
      </c>
    </row>
    <row r="437" spans="1:8" s="44" customFormat="1" ht="24" x14ac:dyDescent="0.25">
      <c r="A437" s="17" t="s">
        <v>15</v>
      </c>
      <c r="B437" s="8" t="s">
        <v>16</v>
      </c>
      <c r="C437" s="15">
        <f>'[1]9.ведомства'!G901</f>
        <v>13026360</v>
      </c>
      <c r="D437" s="15">
        <f>'[1]9.ведомства'!H901</f>
        <v>0</v>
      </c>
      <c r="E437" s="15">
        <f>'[1]9.ведомства'!I901</f>
        <v>0</v>
      </c>
      <c r="F437" s="15">
        <f>'[1]9.ведомства'!J901</f>
        <v>0</v>
      </c>
      <c r="G437" s="15">
        <f>'[1]9.ведомства'!K901</f>
        <v>13026360</v>
      </c>
      <c r="H437" s="15">
        <f>'[1]9.ведомства'!L901</f>
        <v>0</v>
      </c>
    </row>
    <row r="438" spans="1:8" s="44" customFormat="1" x14ac:dyDescent="0.25">
      <c r="A438" s="16" t="s">
        <v>346</v>
      </c>
      <c r="B438" s="22" t="s">
        <v>195</v>
      </c>
      <c r="C438" s="15">
        <f>C439</f>
        <v>1778400</v>
      </c>
      <c r="D438" s="15">
        <f t="shared" ref="D438:H438" si="210">D439</f>
        <v>0</v>
      </c>
      <c r="E438" s="15">
        <f t="shared" si="210"/>
        <v>0</v>
      </c>
      <c r="F438" s="15">
        <f t="shared" si="210"/>
        <v>0</v>
      </c>
      <c r="G438" s="15">
        <f t="shared" si="210"/>
        <v>1778400</v>
      </c>
      <c r="H438" s="15">
        <f t="shared" si="210"/>
        <v>0</v>
      </c>
    </row>
    <row r="439" spans="1:8" s="44" customFormat="1" ht="24" x14ac:dyDescent="0.25">
      <c r="A439" s="17" t="s">
        <v>15</v>
      </c>
      <c r="B439" s="8" t="s">
        <v>16</v>
      </c>
      <c r="C439" s="15">
        <f>'[1]9.ведомства'!G904</f>
        <v>1778400</v>
      </c>
      <c r="D439" s="15">
        <f>'[1]9.ведомства'!H904</f>
        <v>0</v>
      </c>
      <c r="E439" s="15">
        <f>'[1]9.ведомства'!I904</f>
        <v>0</v>
      </c>
      <c r="F439" s="15">
        <f>'[1]9.ведомства'!J904</f>
        <v>0</v>
      </c>
      <c r="G439" s="15">
        <f>'[1]9.ведомства'!K904</f>
        <v>1778400</v>
      </c>
      <c r="H439" s="15">
        <f>'[1]9.ведомства'!L904</f>
        <v>0</v>
      </c>
    </row>
    <row r="440" spans="1:8" s="44" customFormat="1" x14ac:dyDescent="0.25">
      <c r="A440" s="16" t="s">
        <v>347</v>
      </c>
      <c r="B440" s="22" t="s">
        <v>197</v>
      </c>
      <c r="C440" s="15">
        <f>C441</f>
        <v>1316900</v>
      </c>
      <c r="D440" s="15">
        <f t="shared" ref="D440:H440" si="211">D441</f>
        <v>0</v>
      </c>
      <c r="E440" s="15">
        <f t="shared" si="211"/>
        <v>0</v>
      </c>
      <c r="F440" s="15">
        <f t="shared" si="211"/>
        <v>0</v>
      </c>
      <c r="G440" s="15">
        <f t="shared" si="211"/>
        <v>1316900</v>
      </c>
      <c r="H440" s="15">
        <f t="shared" si="211"/>
        <v>0</v>
      </c>
    </row>
    <row r="441" spans="1:8" s="44" customFormat="1" ht="24" x14ac:dyDescent="0.25">
      <c r="A441" s="17" t="s">
        <v>15</v>
      </c>
      <c r="B441" s="8" t="s">
        <v>16</v>
      </c>
      <c r="C441" s="15">
        <f>'[1]9.ведомства'!G906</f>
        <v>1316900</v>
      </c>
      <c r="D441" s="15">
        <f>'[1]9.ведомства'!H906</f>
        <v>0</v>
      </c>
      <c r="E441" s="15">
        <f>'[1]9.ведомства'!I906</f>
        <v>0</v>
      </c>
      <c r="F441" s="15">
        <f>'[1]9.ведомства'!J906</f>
        <v>0</v>
      </c>
      <c r="G441" s="15">
        <f>'[1]9.ведомства'!K906</f>
        <v>1316900</v>
      </c>
      <c r="H441" s="15">
        <f>'[1]9.ведомства'!L906</f>
        <v>0</v>
      </c>
    </row>
    <row r="442" spans="1:8" s="44" customFormat="1" ht="25.5" x14ac:dyDescent="0.25">
      <c r="A442" s="16" t="s">
        <v>348</v>
      </c>
      <c r="B442" s="22" t="s">
        <v>199</v>
      </c>
      <c r="C442" s="15">
        <f>C443</f>
        <v>1347900</v>
      </c>
      <c r="D442" s="15">
        <f t="shared" ref="D442:H442" si="212">D443</f>
        <v>0</v>
      </c>
      <c r="E442" s="15">
        <f t="shared" si="212"/>
        <v>0</v>
      </c>
      <c r="F442" s="15">
        <f t="shared" si="212"/>
        <v>0</v>
      </c>
      <c r="G442" s="15">
        <f t="shared" si="212"/>
        <v>1347900</v>
      </c>
      <c r="H442" s="15">
        <f t="shared" si="212"/>
        <v>0</v>
      </c>
    </row>
    <row r="443" spans="1:8" s="44" customFormat="1" ht="24" x14ac:dyDescent="0.25">
      <c r="A443" s="17" t="s">
        <v>15</v>
      </c>
      <c r="B443" s="8" t="s">
        <v>16</v>
      </c>
      <c r="C443" s="15">
        <f>'[1]9.ведомства'!G908</f>
        <v>1347900</v>
      </c>
      <c r="D443" s="15">
        <f>'[1]9.ведомства'!H908</f>
        <v>0</v>
      </c>
      <c r="E443" s="15">
        <f>'[1]9.ведомства'!I908</f>
        <v>0</v>
      </c>
      <c r="F443" s="15">
        <f>'[1]9.ведомства'!J908</f>
        <v>0</v>
      </c>
      <c r="G443" s="15">
        <f>'[1]9.ведомства'!K908</f>
        <v>1347900</v>
      </c>
      <c r="H443" s="15">
        <f>'[1]9.ведомства'!L908</f>
        <v>0</v>
      </c>
    </row>
    <row r="444" spans="1:8" s="44" customFormat="1" x14ac:dyDescent="0.25">
      <c r="A444" s="19" t="s">
        <v>349</v>
      </c>
      <c r="B444" s="20" t="s">
        <v>338</v>
      </c>
      <c r="C444" s="15">
        <f t="shared" ref="C444:H444" si="213">C445</f>
        <v>0</v>
      </c>
      <c r="D444" s="15">
        <f t="shared" si="213"/>
        <v>0</v>
      </c>
      <c r="E444" s="15">
        <f t="shared" si="213"/>
        <v>1650000</v>
      </c>
      <c r="F444" s="15">
        <f t="shared" si="213"/>
        <v>0</v>
      </c>
      <c r="G444" s="15">
        <f t="shared" si="213"/>
        <v>1650000</v>
      </c>
      <c r="H444" s="15">
        <f t="shared" si="213"/>
        <v>0</v>
      </c>
    </row>
    <row r="445" spans="1:8" s="44" customFormat="1" ht="24" x14ac:dyDescent="0.25">
      <c r="A445" s="17" t="s">
        <v>15</v>
      </c>
      <c r="B445" s="8" t="s">
        <v>16</v>
      </c>
      <c r="C445" s="15">
        <f>'[1]9.ведомства'!G910</f>
        <v>0</v>
      </c>
      <c r="D445" s="15">
        <f>'[1]9.ведомства'!H910</f>
        <v>0</v>
      </c>
      <c r="E445" s="15">
        <f>'[1]9.ведомства'!I910</f>
        <v>1650000</v>
      </c>
      <c r="F445" s="15">
        <f>'[1]9.ведомства'!J910</f>
        <v>0</v>
      </c>
      <c r="G445" s="15">
        <f>'[1]9.ведомства'!K910</f>
        <v>1650000</v>
      </c>
      <c r="H445" s="15">
        <f>'[1]9.ведомства'!L910</f>
        <v>0</v>
      </c>
    </row>
    <row r="446" spans="1:8" s="44" customFormat="1" ht="24" x14ac:dyDescent="0.25">
      <c r="A446" s="16" t="s">
        <v>350</v>
      </c>
      <c r="B446" s="24" t="s">
        <v>234</v>
      </c>
      <c r="C446" s="15">
        <f t="shared" ref="C446:H446" si="214">C447</f>
        <v>9000</v>
      </c>
      <c r="D446" s="15">
        <f t="shared" si="214"/>
        <v>0</v>
      </c>
      <c r="E446" s="15">
        <f t="shared" si="214"/>
        <v>0</v>
      </c>
      <c r="F446" s="15">
        <f t="shared" si="214"/>
        <v>0</v>
      </c>
      <c r="G446" s="15">
        <f t="shared" si="214"/>
        <v>9000</v>
      </c>
      <c r="H446" s="15">
        <f t="shared" si="214"/>
        <v>0</v>
      </c>
    </row>
    <row r="447" spans="1:8" s="44" customFormat="1" ht="24" x14ac:dyDescent="0.25">
      <c r="A447" s="17" t="s">
        <v>15</v>
      </c>
      <c r="B447" s="8" t="s">
        <v>16</v>
      </c>
      <c r="C447" s="15">
        <f>'[1]9.ведомства'!G930</f>
        <v>9000</v>
      </c>
      <c r="D447" s="15">
        <f>'[1]9.ведомства'!H930</f>
        <v>0</v>
      </c>
      <c r="E447" s="15">
        <f>'[1]9.ведомства'!I930</f>
        <v>0</v>
      </c>
      <c r="F447" s="15">
        <f>'[1]9.ведомства'!J930</f>
        <v>0</v>
      </c>
      <c r="G447" s="15">
        <f>'[1]9.ведомства'!K930</f>
        <v>9000</v>
      </c>
      <c r="H447" s="15">
        <f>'[1]9.ведомства'!L930</f>
        <v>0</v>
      </c>
    </row>
    <row r="448" spans="1:8" s="44" customFormat="1" ht="25.5" x14ac:dyDescent="0.25">
      <c r="A448" s="16" t="s">
        <v>351</v>
      </c>
      <c r="B448" s="20" t="s">
        <v>93</v>
      </c>
      <c r="C448" s="15">
        <f>C449</f>
        <v>520928.37</v>
      </c>
      <c r="D448" s="15">
        <f t="shared" ref="D448:H448" si="215">D449</f>
        <v>0</v>
      </c>
      <c r="E448" s="15">
        <f t="shared" si="215"/>
        <v>0</v>
      </c>
      <c r="F448" s="15">
        <f t="shared" si="215"/>
        <v>0</v>
      </c>
      <c r="G448" s="15">
        <f t="shared" si="215"/>
        <v>520928.37</v>
      </c>
      <c r="H448" s="15">
        <f t="shared" si="215"/>
        <v>0</v>
      </c>
    </row>
    <row r="449" spans="1:8" s="44" customFormat="1" ht="24" x14ac:dyDescent="0.25">
      <c r="A449" s="17" t="s">
        <v>15</v>
      </c>
      <c r="B449" s="8" t="s">
        <v>16</v>
      </c>
      <c r="C449" s="15">
        <f>'[1]9.ведомства'!G911</f>
        <v>520928.37</v>
      </c>
      <c r="D449" s="15">
        <f>'[1]9.ведомства'!H911</f>
        <v>0</v>
      </c>
      <c r="E449" s="15">
        <f>'[1]9.ведомства'!I911</f>
        <v>0</v>
      </c>
      <c r="F449" s="15">
        <f>'[1]9.ведомства'!J911</f>
        <v>0</v>
      </c>
      <c r="G449" s="15">
        <f>'[1]9.ведомства'!K911</f>
        <v>520928.37</v>
      </c>
      <c r="H449" s="15">
        <f>'[1]9.ведомства'!L911</f>
        <v>0</v>
      </c>
    </row>
    <row r="450" spans="1:8" s="44" customFormat="1" ht="22.5" customHeight="1" x14ac:dyDescent="0.25">
      <c r="A450" s="54" t="s">
        <v>352</v>
      </c>
      <c r="B450" s="54"/>
      <c r="C450" s="15">
        <f t="shared" ref="C450:H450" si="216">C451</f>
        <v>1484000</v>
      </c>
      <c r="D450" s="15">
        <f t="shared" si="216"/>
        <v>0</v>
      </c>
      <c r="E450" s="15">
        <f t="shared" si="216"/>
        <v>181860</v>
      </c>
      <c r="F450" s="15">
        <f t="shared" si="216"/>
        <v>0</v>
      </c>
      <c r="G450" s="15">
        <f t="shared" si="216"/>
        <v>1665860</v>
      </c>
      <c r="H450" s="15">
        <f t="shared" si="216"/>
        <v>0</v>
      </c>
    </row>
    <row r="451" spans="1:8" s="44" customFormat="1" x14ac:dyDescent="0.25">
      <c r="A451" s="16" t="s">
        <v>353</v>
      </c>
      <c r="B451" s="8" t="s">
        <v>12</v>
      </c>
      <c r="C451" s="15">
        <f>+C452</f>
        <v>1484000</v>
      </c>
      <c r="D451" s="15">
        <f t="shared" ref="D451:H451" si="217">+D452</f>
        <v>0</v>
      </c>
      <c r="E451" s="15">
        <f t="shared" si="217"/>
        <v>181860</v>
      </c>
      <c r="F451" s="15">
        <f t="shared" si="217"/>
        <v>0</v>
      </c>
      <c r="G451" s="15">
        <f t="shared" si="217"/>
        <v>1665860</v>
      </c>
      <c r="H451" s="15">
        <f t="shared" si="217"/>
        <v>0</v>
      </c>
    </row>
    <row r="452" spans="1:8" s="44" customFormat="1" x14ac:dyDescent="0.25">
      <c r="A452" s="17" t="s">
        <v>21</v>
      </c>
      <c r="B452" s="27" t="s">
        <v>22</v>
      </c>
      <c r="C452" s="15">
        <f>'[1]9.ведомства'!G1394</f>
        <v>1484000</v>
      </c>
      <c r="D452" s="15">
        <f>'[1]9.ведомства'!H1394</f>
        <v>0</v>
      </c>
      <c r="E452" s="15">
        <f>'[1]9.ведомства'!I1394</f>
        <v>181860</v>
      </c>
      <c r="F452" s="15">
        <f>'[1]9.ведомства'!J1394</f>
        <v>0</v>
      </c>
      <c r="G452" s="15">
        <f>'[1]9.ведомства'!K1394</f>
        <v>1665860</v>
      </c>
      <c r="H452" s="15">
        <f>'[1]9.ведомства'!L1394</f>
        <v>0</v>
      </c>
    </row>
    <row r="453" spans="1:8" s="44" customFormat="1" ht="30.75" customHeight="1" x14ac:dyDescent="0.25">
      <c r="A453" s="54" t="s">
        <v>354</v>
      </c>
      <c r="B453" s="54"/>
      <c r="C453" s="15">
        <f>C454+C456+C466+C462+C474+C464+C458+C460+C468+C470+C472</f>
        <v>41553764.630000003</v>
      </c>
      <c r="D453" s="15">
        <f t="shared" ref="D453:H453" si="218">D454+D456+D466+D462+D474+D464+D458+D460+D468+D470+D472</f>
        <v>263443.59999999998</v>
      </c>
      <c r="E453" s="15">
        <f t="shared" si="218"/>
        <v>0</v>
      </c>
      <c r="F453" s="15">
        <f t="shared" si="218"/>
        <v>0</v>
      </c>
      <c r="G453" s="15">
        <f t="shared" si="218"/>
        <v>41553764.630000003</v>
      </c>
      <c r="H453" s="15">
        <f t="shared" si="218"/>
        <v>263443.59999999998</v>
      </c>
    </row>
    <row r="454" spans="1:8" s="44" customFormat="1" ht="24" x14ac:dyDescent="0.25">
      <c r="A454" s="16" t="s">
        <v>355</v>
      </c>
      <c r="B454" s="24" t="s">
        <v>82</v>
      </c>
      <c r="C454" s="15">
        <f t="shared" ref="C454:H454" si="219">C455</f>
        <v>350000</v>
      </c>
      <c r="D454" s="15">
        <f t="shared" si="219"/>
        <v>0</v>
      </c>
      <c r="E454" s="15">
        <f t="shared" si="219"/>
        <v>0</v>
      </c>
      <c r="F454" s="15">
        <f t="shared" si="219"/>
        <v>0</v>
      </c>
      <c r="G454" s="15">
        <f t="shared" si="219"/>
        <v>350000</v>
      </c>
      <c r="H454" s="15">
        <f t="shared" si="219"/>
        <v>0</v>
      </c>
    </row>
    <row r="455" spans="1:8" s="44" customFormat="1" ht="24" x14ac:dyDescent="0.25">
      <c r="A455" s="17" t="s">
        <v>15</v>
      </c>
      <c r="B455" s="8" t="s">
        <v>16</v>
      </c>
      <c r="C455" s="15">
        <f>'[1]9.ведомства'!G933</f>
        <v>350000</v>
      </c>
      <c r="D455" s="15">
        <f>'[1]9.ведомства'!H933</f>
        <v>0</v>
      </c>
      <c r="E455" s="15">
        <f>'[1]9.ведомства'!I933</f>
        <v>0</v>
      </c>
      <c r="F455" s="15">
        <f>'[1]9.ведомства'!J933</f>
        <v>0</v>
      </c>
      <c r="G455" s="15">
        <f>'[1]9.ведомства'!K933</f>
        <v>350000</v>
      </c>
      <c r="H455" s="15">
        <f>'[1]9.ведомства'!L933</f>
        <v>0</v>
      </c>
    </row>
    <row r="456" spans="1:8" s="44" customFormat="1" ht="25.5" x14ac:dyDescent="0.25">
      <c r="A456" s="16" t="s">
        <v>356</v>
      </c>
      <c r="B456" s="22" t="s">
        <v>193</v>
      </c>
      <c r="C456" s="15">
        <f t="shared" ref="C456:H456" si="220">C457</f>
        <v>16333778.630000001</v>
      </c>
      <c r="D456" s="15">
        <f t="shared" si="220"/>
        <v>0</v>
      </c>
      <c r="E456" s="15">
        <f t="shared" si="220"/>
        <v>0</v>
      </c>
      <c r="F456" s="15">
        <f t="shared" si="220"/>
        <v>0</v>
      </c>
      <c r="G456" s="15">
        <f t="shared" si="220"/>
        <v>16333778.630000001</v>
      </c>
      <c r="H456" s="15">
        <f t="shared" si="220"/>
        <v>0</v>
      </c>
    </row>
    <row r="457" spans="1:8" s="44" customFormat="1" ht="24" x14ac:dyDescent="0.25">
      <c r="A457" s="17" t="s">
        <v>15</v>
      </c>
      <c r="B457" s="8" t="s">
        <v>16</v>
      </c>
      <c r="C457" s="15">
        <f>'[1]9.ведомства'!G937</f>
        <v>16333778.630000001</v>
      </c>
      <c r="D457" s="15">
        <f>'[1]9.ведомства'!H937</f>
        <v>0</v>
      </c>
      <c r="E457" s="15">
        <f>'[1]9.ведомства'!I937</f>
        <v>0</v>
      </c>
      <c r="F457" s="15">
        <f>'[1]9.ведомства'!J937</f>
        <v>0</v>
      </c>
      <c r="G457" s="15">
        <f>'[1]9.ведомства'!K937</f>
        <v>16333778.630000001</v>
      </c>
      <c r="H457" s="15">
        <f>'[1]9.ведомства'!L937</f>
        <v>0</v>
      </c>
    </row>
    <row r="458" spans="1:8" s="44" customFormat="1" x14ac:dyDescent="0.25">
      <c r="A458" s="16" t="s">
        <v>357</v>
      </c>
      <c r="B458" s="22" t="s">
        <v>195</v>
      </c>
      <c r="C458" s="15">
        <f>C459</f>
        <v>60000</v>
      </c>
      <c r="D458" s="15">
        <f t="shared" ref="D458:H458" si="221">D459</f>
        <v>0</v>
      </c>
      <c r="E458" s="15">
        <f t="shared" si="221"/>
        <v>0</v>
      </c>
      <c r="F458" s="15">
        <f t="shared" si="221"/>
        <v>0</v>
      </c>
      <c r="G458" s="15">
        <f t="shared" si="221"/>
        <v>60000</v>
      </c>
      <c r="H458" s="15">
        <f t="shared" si="221"/>
        <v>0</v>
      </c>
    </row>
    <row r="459" spans="1:8" s="44" customFormat="1" ht="24" x14ac:dyDescent="0.25">
      <c r="A459" s="17" t="s">
        <v>15</v>
      </c>
      <c r="B459" s="8" t="s">
        <v>16</v>
      </c>
      <c r="C459" s="15">
        <f>'[1]9.ведомства'!G939</f>
        <v>60000</v>
      </c>
      <c r="D459" s="15">
        <f>'[1]9.ведомства'!H939</f>
        <v>0</v>
      </c>
      <c r="E459" s="15">
        <f>'[1]9.ведомства'!I939</f>
        <v>0</v>
      </c>
      <c r="F459" s="15">
        <f>'[1]9.ведомства'!J939</f>
        <v>0</v>
      </c>
      <c r="G459" s="15">
        <f>'[1]9.ведомства'!K939</f>
        <v>60000</v>
      </c>
      <c r="H459" s="15">
        <f>'[1]9.ведомства'!L939</f>
        <v>0</v>
      </c>
    </row>
    <row r="460" spans="1:8" s="44" customFormat="1" ht="25.5" x14ac:dyDescent="0.25">
      <c r="A460" s="16" t="s">
        <v>358</v>
      </c>
      <c r="B460" s="22" t="s">
        <v>199</v>
      </c>
      <c r="C460" s="15">
        <f>C461</f>
        <v>1051700</v>
      </c>
      <c r="D460" s="15">
        <f t="shared" ref="D460:H460" si="222">D461</f>
        <v>0</v>
      </c>
      <c r="E460" s="15">
        <f t="shared" si="222"/>
        <v>0</v>
      </c>
      <c r="F460" s="15">
        <f t="shared" si="222"/>
        <v>0</v>
      </c>
      <c r="G460" s="15">
        <f t="shared" si="222"/>
        <v>1051700</v>
      </c>
      <c r="H460" s="15">
        <f t="shared" si="222"/>
        <v>0</v>
      </c>
    </row>
    <row r="461" spans="1:8" s="44" customFormat="1" ht="24" x14ac:dyDescent="0.25">
      <c r="A461" s="31" t="s">
        <v>15</v>
      </c>
      <c r="B461" s="8" t="s">
        <v>16</v>
      </c>
      <c r="C461" s="15">
        <f>'[1]9.ведомства'!G943</f>
        <v>1051700</v>
      </c>
      <c r="D461" s="15">
        <f>'[1]9.ведомства'!H943</f>
        <v>0</v>
      </c>
      <c r="E461" s="15">
        <f>'[1]9.ведомства'!I943</f>
        <v>0</v>
      </c>
      <c r="F461" s="15">
        <f>'[1]9.ведомства'!J943</f>
        <v>0</v>
      </c>
      <c r="G461" s="15">
        <f>'[1]9.ведомства'!K943</f>
        <v>1051700</v>
      </c>
      <c r="H461" s="15">
        <f>'[1]9.ведомства'!L943</f>
        <v>0</v>
      </c>
    </row>
    <row r="462" spans="1:8" s="44" customFormat="1" ht="24" x14ac:dyDescent="0.25">
      <c r="A462" s="16" t="s">
        <v>359</v>
      </c>
      <c r="B462" s="24" t="s">
        <v>82</v>
      </c>
      <c r="C462" s="15">
        <f t="shared" ref="C462:H462" si="223">C463</f>
        <v>411000</v>
      </c>
      <c r="D462" s="15">
        <f t="shared" si="223"/>
        <v>0</v>
      </c>
      <c r="E462" s="15">
        <f t="shared" si="223"/>
        <v>0</v>
      </c>
      <c r="F462" s="15">
        <f t="shared" si="223"/>
        <v>0</v>
      </c>
      <c r="G462" s="15">
        <f t="shared" si="223"/>
        <v>411000</v>
      </c>
      <c r="H462" s="15">
        <f t="shared" si="223"/>
        <v>0</v>
      </c>
    </row>
    <row r="463" spans="1:8" s="44" customFormat="1" ht="24" x14ac:dyDescent="0.25">
      <c r="A463" s="17" t="s">
        <v>15</v>
      </c>
      <c r="B463" s="8" t="s">
        <v>16</v>
      </c>
      <c r="C463" s="15">
        <f>'[1]9.ведомства'!G952</f>
        <v>411000</v>
      </c>
      <c r="D463" s="15">
        <f>'[1]9.ведомства'!H952</f>
        <v>0</v>
      </c>
      <c r="E463" s="15">
        <f>'[1]9.ведомства'!I952</f>
        <v>0</v>
      </c>
      <c r="F463" s="15">
        <f>'[1]9.ведомства'!J952</f>
        <v>0</v>
      </c>
      <c r="G463" s="15">
        <f>'[1]9.ведомства'!K952</f>
        <v>411000</v>
      </c>
      <c r="H463" s="15">
        <f>'[1]9.ведомства'!L952</f>
        <v>0</v>
      </c>
    </row>
    <row r="464" spans="1:8" s="44" customFormat="1" ht="25.5" x14ac:dyDescent="0.25">
      <c r="A464" s="16" t="s">
        <v>360</v>
      </c>
      <c r="B464" s="20" t="s">
        <v>90</v>
      </c>
      <c r="C464" s="15">
        <f t="shared" ref="C464:H464" si="224">C465</f>
        <v>263443.59999999998</v>
      </c>
      <c r="D464" s="15">
        <f t="shared" si="224"/>
        <v>263443.59999999998</v>
      </c>
      <c r="E464" s="15">
        <f t="shared" si="224"/>
        <v>0</v>
      </c>
      <c r="F464" s="15">
        <f t="shared" si="224"/>
        <v>0</v>
      </c>
      <c r="G464" s="15">
        <f t="shared" si="224"/>
        <v>263443.59999999998</v>
      </c>
      <c r="H464" s="15">
        <f t="shared" si="224"/>
        <v>263443.59999999998</v>
      </c>
    </row>
    <row r="465" spans="1:8" s="44" customFormat="1" ht="24" x14ac:dyDescent="0.25">
      <c r="A465" s="17" t="s">
        <v>15</v>
      </c>
      <c r="B465" s="8" t="s">
        <v>16</v>
      </c>
      <c r="C465" s="15">
        <f>'[1]9.ведомства'!G953</f>
        <v>263443.59999999998</v>
      </c>
      <c r="D465" s="15">
        <f>'[1]9.ведомства'!H953</f>
        <v>263443.59999999998</v>
      </c>
      <c r="E465" s="15">
        <f>'[1]9.ведомства'!I953</f>
        <v>0</v>
      </c>
      <c r="F465" s="15">
        <f>'[1]9.ведомства'!J953</f>
        <v>0</v>
      </c>
      <c r="G465" s="15">
        <f>'[1]9.ведомства'!K953</f>
        <v>263443.59999999998</v>
      </c>
      <c r="H465" s="15">
        <f>'[1]9.ведомства'!L953</f>
        <v>263443.59999999998</v>
      </c>
    </row>
    <row r="466" spans="1:8" s="44" customFormat="1" ht="25.5" x14ac:dyDescent="0.25">
      <c r="A466" s="16" t="s">
        <v>361</v>
      </c>
      <c r="B466" s="22" t="s">
        <v>193</v>
      </c>
      <c r="C466" s="15">
        <f t="shared" ref="C466:H466" si="225">C467</f>
        <v>16860116.77</v>
      </c>
      <c r="D466" s="15">
        <f t="shared" si="225"/>
        <v>0</v>
      </c>
      <c r="E466" s="15">
        <f t="shared" si="225"/>
        <v>0</v>
      </c>
      <c r="F466" s="15">
        <f t="shared" si="225"/>
        <v>0</v>
      </c>
      <c r="G466" s="15">
        <f t="shared" si="225"/>
        <v>16860116.77</v>
      </c>
      <c r="H466" s="15">
        <f t="shared" si="225"/>
        <v>0</v>
      </c>
    </row>
    <row r="467" spans="1:8" s="44" customFormat="1" ht="24" x14ac:dyDescent="0.25">
      <c r="A467" s="17" t="s">
        <v>15</v>
      </c>
      <c r="B467" s="8" t="s">
        <v>16</v>
      </c>
      <c r="C467" s="15">
        <f>'[1]9.ведомства'!G956</f>
        <v>16860116.77</v>
      </c>
      <c r="D467" s="15">
        <f>'[1]9.ведомства'!H956</f>
        <v>0</v>
      </c>
      <c r="E467" s="15">
        <f>'[1]9.ведомства'!I956</f>
        <v>0</v>
      </c>
      <c r="F467" s="15">
        <f>'[1]9.ведомства'!J956</f>
        <v>0</v>
      </c>
      <c r="G467" s="15">
        <f>'[1]9.ведомства'!K956</f>
        <v>16860116.77</v>
      </c>
      <c r="H467" s="15">
        <f>'[1]9.ведомства'!L956</f>
        <v>0</v>
      </c>
    </row>
    <row r="468" spans="1:8" s="44" customFormat="1" x14ac:dyDescent="0.25">
      <c r="A468" s="16" t="s">
        <v>362</v>
      </c>
      <c r="B468" s="22" t="s">
        <v>195</v>
      </c>
      <c r="C468" s="15">
        <f>C469</f>
        <v>1271100</v>
      </c>
      <c r="D468" s="15">
        <f t="shared" ref="D468:H468" si="226">D469</f>
        <v>0</v>
      </c>
      <c r="E468" s="15">
        <f t="shared" si="226"/>
        <v>0</v>
      </c>
      <c r="F468" s="15">
        <f t="shared" si="226"/>
        <v>0</v>
      </c>
      <c r="G468" s="15">
        <f t="shared" si="226"/>
        <v>1271100</v>
      </c>
      <c r="H468" s="15">
        <f t="shared" si="226"/>
        <v>0</v>
      </c>
    </row>
    <row r="469" spans="1:8" s="44" customFormat="1" ht="24" x14ac:dyDescent="0.25">
      <c r="A469" s="17" t="s">
        <v>15</v>
      </c>
      <c r="B469" s="8" t="s">
        <v>16</v>
      </c>
      <c r="C469" s="15">
        <f>'[1]8. разд '!F1007</f>
        <v>1271100</v>
      </c>
      <c r="D469" s="15">
        <f>'[1]8. разд '!G1007</f>
        <v>0</v>
      </c>
      <c r="E469" s="15">
        <f>'[1]8. разд '!H1007</f>
        <v>0</v>
      </c>
      <c r="F469" s="15">
        <f>'[1]8. разд '!I1007</f>
        <v>0</v>
      </c>
      <c r="G469" s="15">
        <f>'[1]8. разд '!J1007</f>
        <v>1271100</v>
      </c>
      <c r="H469" s="15">
        <f>'[1]8. разд '!K1007</f>
        <v>0</v>
      </c>
    </row>
    <row r="470" spans="1:8" s="44" customFormat="1" x14ac:dyDescent="0.25">
      <c r="A470" s="16" t="s">
        <v>363</v>
      </c>
      <c r="B470" s="22" t="s">
        <v>197</v>
      </c>
      <c r="C470" s="15">
        <f>C471</f>
        <v>468300</v>
      </c>
      <c r="D470" s="15">
        <f t="shared" ref="D470:H470" si="227">D471</f>
        <v>0</v>
      </c>
      <c r="E470" s="15">
        <f t="shared" si="227"/>
        <v>0</v>
      </c>
      <c r="F470" s="15">
        <f t="shared" si="227"/>
        <v>0</v>
      </c>
      <c r="G470" s="15">
        <f t="shared" si="227"/>
        <v>468300</v>
      </c>
      <c r="H470" s="15">
        <f t="shared" si="227"/>
        <v>0</v>
      </c>
    </row>
    <row r="471" spans="1:8" s="44" customFormat="1" ht="24" x14ac:dyDescent="0.25">
      <c r="A471" s="17" t="s">
        <v>15</v>
      </c>
      <c r="B471" s="8" t="s">
        <v>16</v>
      </c>
      <c r="C471" s="15">
        <f>'[1]8. разд '!F1009</f>
        <v>468300</v>
      </c>
      <c r="D471" s="15">
        <f>'[1]8. разд '!G1009</f>
        <v>0</v>
      </c>
      <c r="E471" s="15">
        <f>'[1]8. разд '!H1009</f>
        <v>0</v>
      </c>
      <c r="F471" s="15">
        <f>'[1]8. разд '!I1009</f>
        <v>0</v>
      </c>
      <c r="G471" s="15">
        <f>'[1]8. разд '!J1009</f>
        <v>468300</v>
      </c>
      <c r="H471" s="15">
        <f>'[1]8. разд '!K1009</f>
        <v>0</v>
      </c>
    </row>
    <row r="472" spans="1:8" s="44" customFormat="1" ht="25.5" x14ac:dyDescent="0.25">
      <c r="A472" s="16" t="s">
        <v>364</v>
      </c>
      <c r="B472" s="22" t="s">
        <v>199</v>
      </c>
      <c r="C472" s="15">
        <f>C473</f>
        <v>4334200</v>
      </c>
      <c r="D472" s="15">
        <f t="shared" ref="D472:H472" si="228">D473</f>
        <v>0</v>
      </c>
      <c r="E472" s="15">
        <f t="shared" si="228"/>
        <v>0</v>
      </c>
      <c r="F472" s="15">
        <f t="shared" si="228"/>
        <v>0</v>
      </c>
      <c r="G472" s="15">
        <f t="shared" si="228"/>
        <v>4334200</v>
      </c>
      <c r="H472" s="15">
        <f t="shared" si="228"/>
        <v>0</v>
      </c>
    </row>
    <row r="473" spans="1:8" s="44" customFormat="1" ht="24" x14ac:dyDescent="0.25">
      <c r="A473" s="17" t="s">
        <v>15</v>
      </c>
      <c r="B473" s="8" t="s">
        <v>16</v>
      </c>
      <c r="C473" s="15">
        <f>'[1]8. разд '!F1011</f>
        <v>4334200</v>
      </c>
      <c r="D473" s="15">
        <f>'[1]8. разд '!G1011</f>
        <v>0</v>
      </c>
      <c r="E473" s="15">
        <f>'[1]8. разд '!H1011</f>
        <v>0</v>
      </c>
      <c r="F473" s="15">
        <f>'[1]8. разд '!I1011</f>
        <v>0</v>
      </c>
      <c r="G473" s="15">
        <f>'[1]8. разд '!J1011</f>
        <v>4334200</v>
      </c>
      <c r="H473" s="15">
        <f>'[1]8. разд '!K1011</f>
        <v>0</v>
      </c>
    </row>
    <row r="474" spans="1:8" s="44" customFormat="1" ht="38.25" x14ac:dyDescent="0.25">
      <c r="A474" s="16" t="s">
        <v>365</v>
      </c>
      <c r="B474" s="20" t="s">
        <v>318</v>
      </c>
      <c r="C474" s="15">
        <f t="shared" ref="C474:H474" si="229">C475</f>
        <v>150125.63</v>
      </c>
      <c r="D474" s="15">
        <f t="shared" si="229"/>
        <v>0</v>
      </c>
      <c r="E474" s="15">
        <f t="shared" si="229"/>
        <v>0</v>
      </c>
      <c r="F474" s="15">
        <f t="shared" si="229"/>
        <v>0</v>
      </c>
      <c r="G474" s="15">
        <f t="shared" si="229"/>
        <v>150125.63</v>
      </c>
      <c r="H474" s="15">
        <f t="shared" si="229"/>
        <v>0</v>
      </c>
    </row>
    <row r="475" spans="1:8" s="44" customFormat="1" ht="24" x14ac:dyDescent="0.25">
      <c r="A475" s="17" t="s">
        <v>15</v>
      </c>
      <c r="B475" s="8" t="s">
        <v>16</v>
      </c>
      <c r="C475" s="15">
        <f>'[1]9.ведомства'!G966</f>
        <v>150125.63</v>
      </c>
      <c r="D475" s="15">
        <f>'[1]9.ведомства'!H966</f>
        <v>0</v>
      </c>
      <c r="E475" s="15">
        <f>'[1]9.ведомства'!I966</f>
        <v>0</v>
      </c>
      <c r="F475" s="15">
        <f>'[1]9.ведомства'!J966</f>
        <v>0</v>
      </c>
      <c r="G475" s="15">
        <f>'[1]9.ведомства'!K966</f>
        <v>150125.63</v>
      </c>
      <c r="H475" s="15">
        <f>'[1]9.ведомства'!L966</f>
        <v>0</v>
      </c>
    </row>
    <row r="476" spans="1:8" s="44" customFormat="1" ht="24" customHeight="1" x14ac:dyDescent="0.25">
      <c r="A476" s="66" t="s">
        <v>366</v>
      </c>
      <c r="B476" s="67"/>
      <c r="C476" s="15">
        <f t="shared" ref="C476:H476" si="230">C477</f>
        <v>35640018.299999997</v>
      </c>
      <c r="D476" s="15">
        <f t="shared" si="230"/>
        <v>0</v>
      </c>
      <c r="E476" s="15">
        <f t="shared" si="230"/>
        <v>0</v>
      </c>
      <c r="F476" s="15">
        <f t="shared" si="230"/>
        <v>0</v>
      </c>
      <c r="G476" s="15">
        <f t="shared" si="230"/>
        <v>35640018.299999997</v>
      </c>
      <c r="H476" s="15">
        <f t="shared" si="230"/>
        <v>0</v>
      </c>
    </row>
    <row r="477" spans="1:8" s="44" customFormat="1" x14ac:dyDescent="0.25">
      <c r="A477" s="66" t="s">
        <v>367</v>
      </c>
      <c r="B477" s="67"/>
      <c r="C477" s="15">
        <f t="shared" ref="C477:H477" si="231">C478+C480</f>
        <v>35640018.299999997</v>
      </c>
      <c r="D477" s="15">
        <f t="shared" si="231"/>
        <v>0</v>
      </c>
      <c r="E477" s="15">
        <f t="shared" si="231"/>
        <v>0</v>
      </c>
      <c r="F477" s="15">
        <f t="shared" si="231"/>
        <v>0</v>
      </c>
      <c r="G477" s="15">
        <f t="shared" si="231"/>
        <v>35640018.299999997</v>
      </c>
      <c r="H477" s="15">
        <f t="shared" si="231"/>
        <v>0</v>
      </c>
    </row>
    <row r="478" spans="1:8" s="44" customFormat="1" x14ac:dyDescent="0.25">
      <c r="A478" s="17" t="s">
        <v>368</v>
      </c>
      <c r="B478" s="8" t="s">
        <v>79</v>
      </c>
      <c r="C478" s="15">
        <f t="shared" ref="C478:H478" si="232">C479</f>
        <v>18425325.359999999</v>
      </c>
      <c r="D478" s="15">
        <f t="shared" si="232"/>
        <v>0</v>
      </c>
      <c r="E478" s="15">
        <f t="shared" si="232"/>
        <v>0</v>
      </c>
      <c r="F478" s="15">
        <f t="shared" si="232"/>
        <v>0</v>
      </c>
      <c r="G478" s="15">
        <f t="shared" si="232"/>
        <v>18425325.359999999</v>
      </c>
      <c r="H478" s="15">
        <f t="shared" si="232"/>
        <v>0</v>
      </c>
    </row>
    <row r="479" spans="1:8" s="44" customFormat="1" x14ac:dyDescent="0.25">
      <c r="A479" s="17" t="s">
        <v>30</v>
      </c>
      <c r="B479" s="18" t="s">
        <v>31</v>
      </c>
      <c r="C479" s="15">
        <f>'[1]9.ведомства'!G412</f>
        <v>18425325.359999999</v>
      </c>
      <c r="D479" s="15">
        <f>'[1]9.ведомства'!H412</f>
        <v>0</v>
      </c>
      <c r="E479" s="15">
        <f>'[1]9.ведомства'!I412</f>
        <v>0</v>
      </c>
      <c r="F479" s="15">
        <f>'[1]9.ведомства'!J412</f>
        <v>0</v>
      </c>
      <c r="G479" s="15">
        <f>'[1]9.ведомства'!K412</f>
        <v>18425325.359999999</v>
      </c>
      <c r="H479" s="15">
        <f>'[1]9.ведомства'!L412</f>
        <v>0</v>
      </c>
    </row>
    <row r="480" spans="1:8" s="44" customFormat="1" x14ac:dyDescent="0.25">
      <c r="A480" s="31" t="s">
        <v>369</v>
      </c>
      <c r="B480" s="32" t="s">
        <v>370</v>
      </c>
      <c r="C480" s="15">
        <f t="shared" ref="C480:H480" si="233">C481</f>
        <v>17214692.940000001</v>
      </c>
      <c r="D480" s="15">
        <f t="shared" si="233"/>
        <v>0</v>
      </c>
      <c r="E480" s="15">
        <f t="shared" si="233"/>
        <v>0</v>
      </c>
      <c r="F480" s="15">
        <f t="shared" si="233"/>
        <v>0</v>
      </c>
      <c r="G480" s="15">
        <f t="shared" si="233"/>
        <v>17214692.940000001</v>
      </c>
      <c r="H480" s="15">
        <f t="shared" si="233"/>
        <v>0</v>
      </c>
    </row>
    <row r="481" spans="1:8" s="44" customFormat="1" x14ac:dyDescent="0.25">
      <c r="A481" s="31" t="s">
        <v>30</v>
      </c>
      <c r="B481" s="32" t="s">
        <v>31</v>
      </c>
      <c r="C481" s="15">
        <f>'[1]9.ведомства'!G474</f>
        <v>17214692.940000001</v>
      </c>
      <c r="D481" s="15">
        <f>'[1]9.ведомства'!H474</f>
        <v>0</v>
      </c>
      <c r="E481" s="15">
        <f>'[1]9.ведомства'!I474</f>
        <v>0</v>
      </c>
      <c r="F481" s="15">
        <f>'[1]9.ведомства'!J474</f>
        <v>0</v>
      </c>
      <c r="G481" s="15">
        <f>'[1]9.ведомства'!K474</f>
        <v>17214692.940000001</v>
      </c>
      <c r="H481" s="15">
        <f>'[1]9.ведомства'!L474</f>
        <v>0</v>
      </c>
    </row>
    <row r="482" spans="1:8" s="44" customFormat="1" ht="25.5" customHeight="1" x14ac:dyDescent="0.25">
      <c r="A482" s="66" t="s">
        <v>371</v>
      </c>
      <c r="B482" s="67"/>
      <c r="C482" s="15">
        <f>+C483</f>
        <v>40550598.760000005</v>
      </c>
      <c r="D482" s="15">
        <f t="shared" ref="D482:H482" si="234">+D483</f>
        <v>25830731.41</v>
      </c>
      <c r="E482" s="15">
        <f t="shared" si="234"/>
        <v>0</v>
      </c>
      <c r="F482" s="15">
        <f t="shared" si="234"/>
        <v>0</v>
      </c>
      <c r="G482" s="15">
        <f t="shared" si="234"/>
        <v>40550598.760000005</v>
      </c>
      <c r="H482" s="15">
        <f t="shared" si="234"/>
        <v>25830731.41</v>
      </c>
    </row>
    <row r="483" spans="1:8" s="44" customFormat="1" ht="25.5" customHeight="1" x14ac:dyDescent="0.25">
      <c r="A483" s="26" t="s">
        <v>372</v>
      </c>
      <c r="B483" s="20" t="s">
        <v>373</v>
      </c>
      <c r="C483" s="15">
        <f>C484</f>
        <v>40550598.760000005</v>
      </c>
      <c r="D483" s="15">
        <f t="shared" ref="D483:H483" si="235">D484</f>
        <v>25830731.41</v>
      </c>
      <c r="E483" s="15">
        <f t="shared" si="235"/>
        <v>0</v>
      </c>
      <c r="F483" s="15">
        <f t="shared" si="235"/>
        <v>0</v>
      </c>
      <c r="G483" s="15">
        <f t="shared" si="235"/>
        <v>40550598.760000005</v>
      </c>
      <c r="H483" s="15">
        <f t="shared" si="235"/>
        <v>25830731.41</v>
      </c>
    </row>
    <row r="484" spans="1:8" s="44" customFormat="1" ht="25.5" customHeight="1" x14ac:dyDescent="0.25">
      <c r="A484" s="17" t="s">
        <v>21</v>
      </c>
      <c r="B484" s="8" t="s">
        <v>22</v>
      </c>
      <c r="C484" s="15">
        <f>'[1]9.ведомства'!G1321</f>
        <v>40550598.760000005</v>
      </c>
      <c r="D484" s="15">
        <f>'[1]9.ведомства'!H1321</f>
        <v>25830731.41</v>
      </c>
      <c r="E484" s="15">
        <f>'[1]9.ведомства'!I1321</f>
        <v>0</v>
      </c>
      <c r="F484" s="15">
        <f>'[1]9.ведомства'!J1321</f>
        <v>0</v>
      </c>
      <c r="G484" s="15">
        <f>'[1]9.ведомства'!K1321</f>
        <v>40550598.760000005</v>
      </c>
      <c r="H484" s="15">
        <f>'[1]9.ведомства'!L1321</f>
        <v>25830731.41</v>
      </c>
    </row>
    <row r="485" spans="1:8" s="44" customFormat="1" ht="29.25" customHeight="1" x14ac:dyDescent="0.25">
      <c r="A485" s="66" t="s">
        <v>374</v>
      </c>
      <c r="B485" s="67"/>
      <c r="C485" s="15">
        <f t="shared" ref="C485:H486" si="236">C486</f>
        <v>6911666.6699999999</v>
      </c>
      <c r="D485" s="15">
        <f t="shared" si="236"/>
        <v>0</v>
      </c>
      <c r="E485" s="15">
        <f t="shared" si="236"/>
        <v>511451.94</v>
      </c>
      <c r="F485" s="15">
        <f t="shared" si="236"/>
        <v>0</v>
      </c>
      <c r="G485" s="15">
        <f t="shared" si="236"/>
        <v>7423118.6100000003</v>
      </c>
      <c r="H485" s="15">
        <f t="shared" si="236"/>
        <v>0</v>
      </c>
    </row>
    <row r="486" spans="1:8" s="44" customFormat="1" x14ac:dyDescent="0.25">
      <c r="A486" s="16" t="s">
        <v>375</v>
      </c>
      <c r="B486" s="21" t="s">
        <v>376</v>
      </c>
      <c r="C486" s="15">
        <f t="shared" si="236"/>
        <v>6911666.6699999999</v>
      </c>
      <c r="D486" s="15">
        <f t="shared" si="236"/>
        <v>0</v>
      </c>
      <c r="E486" s="15">
        <f t="shared" si="236"/>
        <v>511451.94</v>
      </c>
      <c r="F486" s="15">
        <f t="shared" si="236"/>
        <v>0</v>
      </c>
      <c r="G486" s="15">
        <f t="shared" si="236"/>
        <v>7423118.6100000003</v>
      </c>
      <c r="H486" s="15">
        <f t="shared" si="236"/>
        <v>0</v>
      </c>
    </row>
    <row r="487" spans="1:8" s="44" customFormat="1" x14ac:dyDescent="0.25">
      <c r="A487" s="17" t="s">
        <v>21</v>
      </c>
      <c r="B487" s="8" t="s">
        <v>22</v>
      </c>
      <c r="C487" s="15">
        <f>'[1]9.ведомства'!G1182</f>
        <v>6911666.6699999999</v>
      </c>
      <c r="D487" s="15">
        <f>'[1]9.ведомства'!H1182</f>
        <v>0</v>
      </c>
      <c r="E487" s="15">
        <f>'[1]9.ведомства'!I1182</f>
        <v>511451.94</v>
      </c>
      <c r="F487" s="15">
        <f>'[1]9.ведомства'!J1182</f>
        <v>0</v>
      </c>
      <c r="G487" s="15">
        <f>'[1]9.ведомства'!K1182</f>
        <v>7423118.6100000003</v>
      </c>
      <c r="H487" s="15">
        <f>'[1]9.ведомства'!L1182</f>
        <v>0</v>
      </c>
    </row>
    <row r="488" spans="1:8" s="44" customFormat="1" ht="31.5" customHeight="1" x14ac:dyDescent="0.25">
      <c r="A488" s="66" t="s">
        <v>377</v>
      </c>
      <c r="B488" s="67"/>
      <c r="C488" s="15">
        <f>+C489+C491+C493</f>
        <v>40000</v>
      </c>
      <c r="D488" s="15">
        <f t="shared" ref="D488:H488" si="237">+D489+D491+D493</f>
        <v>0</v>
      </c>
      <c r="E488" s="15">
        <f t="shared" si="237"/>
        <v>50000</v>
      </c>
      <c r="F488" s="15">
        <f t="shared" si="237"/>
        <v>0</v>
      </c>
      <c r="G488" s="15">
        <f t="shared" si="237"/>
        <v>90000</v>
      </c>
      <c r="H488" s="15">
        <f t="shared" si="237"/>
        <v>0</v>
      </c>
    </row>
    <row r="489" spans="1:8" s="44" customFormat="1" x14ac:dyDescent="0.25">
      <c r="A489" s="17" t="s">
        <v>378</v>
      </c>
      <c r="B489" s="22" t="s">
        <v>379</v>
      </c>
      <c r="C489" s="15">
        <f>+C490</f>
        <v>0</v>
      </c>
      <c r="D489" s="15">
        <f t="shared" ref="D489:H489" si="238">+D490</f>
        <v>0</v>
      </c>
      <c r="E489" s="15">
        <f t="shared" si="238"/>
        <v>50000</v>
      </c>
      <c r="F489" s="15">
        <f t="shared" si="238"/>
        <v>0</v>
      </c>
      <c r="G489" s="15">
        <f t="shared" si="238"/>
        <v>50000</v>
      </c>
      <c r="H489" s="15">
        <f t="shared" si="238"/>
        <v>0</v>
      </c>
    </row>
    <row r="490" spans="1:8" s="44" customFormat="1" x14ac:dyDescent="0.25">
      <c r="A490" s="17" t="s">
        <v>21</v>
      </c>
      <c r="B490" s="8" t="s">
        <v>22</v>
      </c>
      <c r="C490" s="15">
        <f>'[1]9.ведомства'!G1114</f>
        <v>0</v>
      </c>
      <c r="D490" s="15">
        <f>'[1]9.ведомства'!H1114</f>
        <v>0</v>
      </c>
      <c r="E490" s="15">
        <f>'[1]9.ведомства'!I1114</f>
        <v>50000</v>
      </c>
      <c r="F490" s="15">
        <f>'[1]9.ведомства'!J1114</f>
        <v>0</v>
      </c>
      <c r="G490" s="15">
        <f>'[1]9.ведомства'!K1114</f>
        <v>50000</v>
      </c>
      <c r="H490" s="15">
        <f>'[1]9.ведомства'!L1114</f>
        <v>0</v>
      </c>
    </row>
    <row r="491" spans="1:8" s="44" customFormat="1" x14ac:dyDescent="0.25">
      <c r="A491" s="17" t="s">
        <v>380</v>
      </c>
      <c r="B491" s="22" t="s">
        <v>381</v>
      </c>
      <c r="C491" s="15">
        <f t="shared" ref="C491:H491" si="239">C492</f>
        <v>10000</v>
      </c>
      <c r="D491" s="15">
        <f t="shared" si="239"/>
        <v>0</v>
      </c>
      <c r="E491" s="15">
        <f t="shared" si="239"/>
        <v>0</v>
      </c>
      <c r="F491" s="15">
        <f t="shared" si="239"/>
        <v>0</v>
      </c>
      <c r="G491" s="15">
        <f t="shared" si="239"/>
        <v>10000</v>
      </c>
      <c r="H491" s="15">
        <f t="shared" si="239"/>
        <v>0</v>
      </c>
    </row>
    <row r="492" spans="1:8" s="44" customFormat="1" x14ac:dyDescent="0.25">
      <c r="A492" s="33" t="s">
        <v>13</v>
      </c>
      <c r="B492" s="8" t="s">
        <v>388</v>
      </c>
      <c r="C492" s="15">
        <f>'[1]9.ведомства'!G174</f>
        <v>10000</v>
      </c>
      <c r="D492" s="15">
        <f>'[1]9.ведомства'!H174</f>
        <v>0</v>
      </c>
      <c r="E492" s="15">
        <f>'[1]9.ведомства'!I174</f>
        <v>0</v>
      </c>
      <c r="F492" s="15">
        <f>'[1]9.ведомства'!J174</f>
        <v>0</v>
      </c>
      <c r="G492" s="15">
        <f>'[1]9.ведомства'!K174</f>
        <v>10000</v>
      </c>
      <c r="H492" s="15">
        <f>'[1]9.ведомства'!L174</f>
        <v>0</v>
      </c>
    </row>
    <row r="493" spans="1:8" s="44" customFormat="1" ht="25.5" x14ac:dyDescent="0.25">
      <c r="A493" s="17" t="s">
        <v>382</v>
      </c>
      <c r="B493" s="22" t="s">
        <v>383</v>
      </c>
      <c r="C493" s="15">
        <f t="shared" ref="C493:H493" si="240">C494</f>
        <v>30000</v>
      </c>
      <c r="D493" s="15">
        <f t="shared" si="240"/>
        <v>0</v>
      </c>
      <c r="E493" s="15">
        <f t="shared" si="240"/>
        <v>0</v>
      </c>
      <c r="F493" s="15">
        <f t="shared" si="240"/>
        <v>0</v>
      </c>
      <c r="G493" s="15">
        <f t="shared" si="240"/>
        <v>30000</v>
      </c>
      <c r="H493" s="15">
        <f t="shared" si="240"/>
        <v>0</v>
      </c>
    </row>
    <row r="494" spans="1:8" s="44" customFormat="1" x14ac:dyDescent="0.25">
      <c r="A494" s="33" t="s">
        <v>13</v>
      </c>
      <c r="B494" s="8" t="s">
        <v>388</v>
      </c>
      <c r="C494" s="15">
        <f>'[1]9.ведомства'!G177</f>
        <v>30000</v>
      </c>
      <c r="D494" s="15">
        <f>'[1]9.ведомства'!H177</f>
        <v>0</v>
      </c>
      <c r="E494" s="15">
        <f>'[1]9.ведомства'!I177</f>
        <v>0</v>
      </c>
      <c r="F494" s="15">
        <f>'[1]9.ведомства'!J177</f>
        <v>0</v>
      </c>
      <c r="G494" s="15">
        <f>'[1]9.ведомства'!K177</f>
        <v>30000</v>
      </c>
      <c r="H494" s="15">
        <f>'[1]9.ведомства'!L177</f>
        <v>0</v>
      </c>
    </row>
    <row r="495" spans="1:8" s="51" customFormat="1" x14ac:dyDescent="0.25">
      <c r="A495" s="68" t="s">
        <v>384</v>
      </c>
      <c r="B495" s="68"/>
      <c r="C495" s="15">
        <f t="shared" ref="C495:H495" si="241">C7+C61+C81+C154+C256+C375+C476+C482+C485+C488</f>
        <v>3074683160.9000001</v>
      </c>
      <c r="D495" s="15">
        <f t="shared" si="241"/>
        <v>1562127778.1400001</v>
      </c>
      <c r="E495" s="15">
        <f t="shared" si="241"/>
        <v>3692631.98</v>
      </c>
      <c r="F495" s="15">
        <f t="shared" si="241"/>
        <v>0</v>
      </c>
      <c r="G495" s="15">
        <f t="shared" si="241"/>
        <v>3078375792.8800006</v>
      </c>
      <c r="H495" s="15">
        <f t="shared" si="241"/>
        <v>1562127778.1400001</v>
      </c>
    </row>
    <row r="496" spans="1:8" x14ac:dyDescent="0.25">
      <c r="A496" s="34"/>
    </row>
    <row r="497" spans="1:8" x14ac:dyDescent="0.25">
      <c r="A497" s="34"/>
      <c r="B497" s="35" t="s">
        <v>385</v>
      </c>
      <c r="G497" s="39"/>
      <c r="H497" s="39"/>
    </row>
    <row r="498" spans="1:8" x14ac:dyDescent="0.25">
      <c r="A498" s="34"/>
      <c r="C498" s="40"/>
      <c r="D498" s="40"/>
      <c r="E498" s="40"/>
      <c r="F498" s="40"/>
      <c r="G498" s="40"/>
      <c r="H498" s="40"/>
    </row>
    <row r="499" spans="1:8" x14ac:dyDescent="0.25">
      <c r="A499" s="34"/>
      <c r="C499" s="40"/>
      <c r="D499" s="40"/>
      <c r="E499" s="40"/>
      <c r="F499" s="40"/>
      <c r="G499" s="40"/>
      <c r="H499" s="40"/>
    </row>
    <row r="500" spans="1:8" x14ac:dyDescent="0.25">
      <c r="A500" s="34"/>
      <c r="G500" s="41"/>
    </row>
    <row r="501" spans="1:8" x14ac:dyDescent="0.25">
      <c r="A501" s="34"/>
    </row>
    <row r="502" spans="1:8" x14ac:dyDescent="0.25">
      <c r="A502" s="34"/>
    </row>
    <row r="503" spans="1:8" x14ac:dyDescent="0.25">
      <c r="A503" s="34"/>
      <c r="G503" s="36"/>
    </row>
    <row r="504" spans="1:8" x14ac:dyDescent="0.25">
      <c r="A504" s="34"/>
      <c r="G504" s="36"/>
    </row>
    <row r="505" spans="1:8" x14ac:dyDescent="0.25">
      <c r="A505" s="34"/>
    </row>
    <row r="506" spans="1:8" x14ac:dyDescent="0.25">
      <c r="A506" s="34"/>
    </row>
    <row r="507" spans="1:8" x14ac:dyDescent="0.25">
      <c r="A507" s="34"/>
    </row>
    <row r="508" spans="1:8" x14ac:dyDescent="0.25">
      <c r="A508" s="34"/>
    </row>
    <row r="509" spans="1:8" x14ac:dyDescent="0.25">
      <c r="A509" s="34"/>
      <c r="B509" s="42"/>
      <c r="C509" s="43"/>
      <c r="D509" s="43"/>
      <c r="E509" s="43"/>
      <c r="F509" s="43"/>
      <c r="G509" s="43"/>
      <c r="H509" s="43"/>
    </row>
    <row r="510" spans="1:8" x14ac:dyDescent="0.25">
      <c r="A510" s="34"/>
      <c r="B510" s="42"/>
      <c r="C510" s="43"/>
      <c r="D510" s="43"/>
      <c r="E510" s="43"/>
      <c r="F510" s="43"/>
      <c r="G510" s="43"/>
      <c r="H510" s="43"/>
    </row>
    <row r="511" spans="1:8" x14ac:dyDescent="0.25">
      <c r="A511" s="34"/>
      <c r="B511" s="42"/>
      <c r="C511" s="43"/>
      <c r="D511" s="43"/>
      <c r="E511" s="43"/>
      <c r="F511" s="43"/>
      <c r="G511" s="43"/>
      <c r="H511" s="43"/>
    </row>
    <row r="512" spans="1:8" x14ac:dyDescent="0.25">
      <c r="A512" s="34"/>
      <c r="B512" s="42"/>
      <c r="C512" s="43"/>
      <c r="D512" s="43"/>
      <c r="E512" s="43"/>
      <c r="F512" s="43"/>
      <c r="G512" s="43"/>
      <c r="H512" s="43"/>
    </row>
    <row r="513" spans="1:8" x14ac:dyDescent="0.25">
      <c r="A513" s="34"/>
      <c r="B513" s="42"/>
      <c r="C513" s="43"/>
      <c r="D513" s="43"/>
      <c r="E513" s="43"/>
      <c r="F513" s="43"/>
      <c r="G513" s="43"/>
      <c r="H513" s="43"/>
    </row>
    <row r="514" spans="1:8" x14ac:dyDescent="0.25">
      <c r="A514" s="34"/>
      <c r="B514" s="42"/>
      <c r="C514" s="43"/>
      <c r="D514" s="43"/>
      <c r="E514" s="43"/>
      <c r="F514" s="43"/>
      <c r="G514" s="43"/>
      <c r="H514" s="43"/>
    </row>
    <row r="515" spans="1:8" x14ac:dyDescent="0.25">
      <c r="A515" s="34"/>
      <c r="B515" s="42"/>
      <c r="C515" s="43"/>
      <c r="D515" s="43"/>
      <c r="E515" s="43"/>
      <c r="F515" s="43"/>
      <c r="G515" s="43"/>
      <c r="H515" s="43"/>
    </row>
    <row r="516" spans="1:8" x14ac:dyDescent="0.25">
      <c r="A516" s="34"/>
      <c r="B516" s="42"/>
      <c r="C516" s="43"/>
      <c r="D516" s="43"/>
      <c r="E516" s="43"/>
      <c r="F516" s="43"/>
      <c r="G516" s="43"/>
      <c r="H516" s="43"/>
    </row>
    <row r="517" spans="1:8" x14ac:dyDescent="0.25">
      <c r="A517" s="34"/>
      <c r="B517" s="42"/>
      <c r="C517" s="43"/>
      <c r="D517" s="43"/>
      <c r="E517" s="43"/>
      <c r="F517" s="43"/>
      <c r="G517" s="43"/>
      <c r="H517" s="43"/>
    </row>
    <row r="518" spans="1:8" x14ac:dyDescent="0.25">
      <c r="A518" s="34"/>
      <c r="B518" s="42"/>
      <c r="C518" s="43"/>
      <c r="D518" s="43"/>
      <c r="E518" s="43"/>
      <c r="F518" s="43"/>
      <c r="G518" s="43"/>
      <c r="H518" s="43"/>
    </row>
    <row r="519" spans="1:8" x14ac:dyDescent="0.25">
      <c r="A519" s="34"/>
      <c r="B519" s="42"/>
      <c r="C519" s="43"/>
      <c r="D519" s="43"/>
      <c r="E519" s="43"/>
      <c r="F519" s="43"/>
      <c r="G519" s="43"/>
      <c r="H519" s="43"/>
    </row>
    <row r="520" spans="1:8" x14ac:dyDescent="0.25">
      <c r="A520" s="34"/>
      <c r="B520" s="42"/>
      <c r="C520" s="43"/>
      <c r="D520" s="43"/>
      <c r="E520" s="43"/>
      <c r="F520" s="43"/>
      <c r="G520" s="43"/>
      <c r="H520" s="43"/>
    </row>
    <row r="521" spans="1:8" x14ac:dyDescent="0.25">
      <c r="A521" s="34"/>
      <c r="B521" s="42"/>
      <c r="C521" s="43"/>
      <c r="D521" s="43"/>
      <c r="E521" s="43"/>
      <c r="F521" s="43"/>
      <c r="G521" s="43"/>
      <c r="H521" s="43"/>
    </row>
    <row r="522" spans="1:8" x14ac:dyDescent="0.25">
      <c r="A522" s="34"/>
      <c r="B522" s="42"/>
      <c r="C522" s="43"/>
      <c r="D522" s="43"/>
      <c r="E522" s="43"/>
      <c r="F522" s="43"/>
      <c r="G522" s="43"/>
      <c r="H522" s="43"/>
    </row>
    <row r="523" spans="1:8" x14ac:dyDescent="0.25">
      <c r="A523" s="34"/>
      <c r="B523" s="42"/>
      <c r="C523" s="43"/>
      <c r="D523" s="43"/>
      <c r="E523" s="43"/>
      <c r="F523" s="43"/>
      <c r="G523" s="43"/>
      <c r="H523" s="43"/>
    </row>
    <row r="524" spans="1:8" x14ac:dyDescent="0.25">
      <c r="A524" s="34"/>
      <c r="B524" s="42"/>
      <c r="C524" s="43"/>
      <c r="D524" s="43"/>
      <c r="E524" s="43"/>
      <c r="F524" s="43"/>
      <c r="G524" s="43"/>
      <c r="H524" s="43"/>
    </row>
    <row r="525" spans="1:8" x14ac:dyDescent="0.25">
      <c r="A525" s="34"/>
      <c r="B525" s="42"/>
      <c r="C525" s="43"/>
      <c r="D525" s="43"/>
      <c r="E525" s="43"/>
      <c r="F525" s="43"/>
      <c r="G525" s="43"/>
      <c r="H525" s="43"/>
    </row>
    <row r="526" spans="1:8" x14ac:dyDescent="0.25">
      <c r="A526" s="34"/>
      <c r="B526" s="42"/>
      <c r="C526" s="43"/>
      <c r="D526" s="43"/>
      <c r="E526" s="43"/>
      <c r="F526" s="43"/>
      <c r="G526" s="43"/>
      <c r="H526" s="43"/>
    </row>
    <row r="527" spans="1:8" x14ac:dyDescent="0.25">
      <c r="A527" s="34"/>
      <c r="B527" s="42"/>
      <c r="C527" s="43"/>
      <c r="D527" s="43"/>
      <c r="E527" s="43"/>
      <c r="F527" s="43"/>
      <c r="G527" s="43"/>
      <c r="H527" s="43"/>
    </row>
    <row r="528" spans="1:8" x14ac:dyDescent="0.25">
      <c r="A528" s="34"/>
      <c r="B528" s="42"/>
      <c r="C528" s="43"/>
      <c r="D528" s="43"/>
      <c r="E528" s="43"/>
      <c r="F528" s="43"/>
      <c r="G528" s="43"/>
      <c r="H528" s="43"/>
    </row>
    <row r="529" spans="1:8" x14ac:dyDescent="0.25">
      <c r="A529" s="34"/>
      <c r="B529" s="42"/>
      <c r="C529" s="43"/>
      <c r="D529" s="43"/>
      <c r="E529" s="43"/>
      <c r="F529" s="43"/>
      <c r="G529" s="43"/>
      <c r="H529" s="43"/>
    </row>
    <row r="530" spans="1:8" x14ac:dyDescent="0.25">
      <c r="A530" s="34"/>
      <c r="B530" s="42"/>
      <c r="C530" s="43"/>
      <c r="D530" s="43"/>
      <c r="E530" s="43"/>
      <c r="F530" s="43"/>
      <c r="G530" s="43"/>
      <c r="H530" s="43"/>
    </row>
    <row r="531" spans="1:8" x14ac:dyDescent="0.25">
      <c r="A531" s="34"/>
      <c r="B531" s="42"/>
      <c r="C531" s="43"/>
      <c r="D531" s="43"/>
      <c r="E531" s="43"/>
      <c r="F531" s="43"/>
      <c r="G531" s="43"/>
      <c r="H531" s="43"/>
    </row>
    <row r="532" spans="1:8" x14ac:dyDescent="0.25">
      <c r="A532" s="34"/>
      <c r="B532" s="42"/>
      <c r="C532" s="43"/>
      <c r="D532" s="43"/>
      <c r="E532" s="43"/>
      <c r="F532" s="43"/>
      <c r="G532" s="43"/>
      <c r="H532" s="43"/>
    </row>
    <row r="533" spans="1:8" x14ac:dyDescent="0.25">
      <c r="A533" s="34"/>
      <c r="B533" s="42"/>
      <c r="C533" s="43"/>
      <c r="D533" s="43"/>
      <c r="E533" s="43"/>
      <c r="F533" s="43"/>
      <c r="G533" s="43"/>
      <c r="H533" s="43"/>
    </row>
    <row r="534" spans="1:8" x14ac:dyDescent="0.25">
      <c r="A534" s="34"/>
      <c r="B534" s="42"/>
      <c r="C534" s="43"/>
      <c r="D534" s="43"/>
      <c r="E534" s="43"/>
      <c r="F534" s="43"/>
      <c r="G534" s="43"/>
      <c r="H534" s="43"/>
    </row>
    <row r="535" spans="1:8" x14ac:dyDescent="0.25">
      <c r="A535" s="34"/>
      <c r="B535" s="42"/>
      <c r="C535" s="43"/>
      <c r="D535" s="43"/>
      <c r="E535" s="43"/>
      <c r="F535" s="43"/>
      <c r="G535" s="43"/>
      <c r="H535" s="43"/>
    </row>
    <row r="536" spans="1:8" x14ac:dyDescent="0.25">
      <c r="A536" s="34"/>
      <c r="B536" s="42"/>
      <c r="C536" s="43"/>
      <c r="D536" s="43"/>
      <c r="E536" s="43"/>
      <c r="F536" s="43"/>
      <c r="G536" s="43"/>
      <c r="H536" s="43"/>
    </row>
    <row r="537" spans="1:8" x14ac:dyDescent="0.25">
      <c r="A537" s="34"/>
      <c r="B537" s="42"/>
      <c r="C537" s="43"/>
      <c r="D537" s="43"/>
      <c r="E537" s="43"/>
      <c r="F537" s="43"/>
      <c r="G537" s="43"/>
      <c r="H537" s="43"/>
    </row>
    <row r="538" spans="1:8" x14ac:dyDescent="0.25">
      <c r="A538" s="34"/>
      <c r="B538" s="42"/>
      <c r="C538" s="43"/>
      <c r="D538" s="43"/>
      <c r="E538" s="43"/>
      <c r="F538" s="43"/>
      <c r="G538" s="43"/>
      <c r="H538" s="43"/>
    </row>
    <row r="539" spans="1:8" x14ac:dyDescent="0.25">
      <c r="A539" s="34"/>
      <c r="B539" s="42"/>
      <c r="C539" s="43"/>
      <c r="D539" s="43"/>
      <c r="E539" s="43"/>
      <c r="F539" s="43"/>
      <c r="G539" s="43"/>
      <c r="H539" s="43"/>
    </row>
    <row r="540" spans="1:8" x14ac:dyDescent="0.25">
      <c r="A540" s="34"/>
      <c r="B540" s="42"/>
      <c r="C540" s="43"/>
      <c r="D540" s="43"/>
      <c r="E540" s="43"/>
      <c r="F540" s="43"/>
      <c r="G540" s="43"/>
      <c r="H540" s="43"/>
    </row>
    <row r="541" spans="1:8" x14ac:dyDescent="0.25">
      <c r="A541" s="34"/>
      <c r="B541" s="42"/>
      <c r="C541" s="43"/>
      <c r="D541" s="43"/>
      <c r="E541" s="43"/>
      <c r="F541" s="43"/>
      <c r="G541" s="43"/>
      <c r="H541" s="43"/>
    </row>
    <row r="542" spans="1:8" x14ac:dyDescent="0.25">
      <c r="A542" s="34"/>
      <c r="B542" s="42"/>
      <c r="C542" s="43"/>
      <c r="D542" s="43"/>
      <c r="E542" s="43"/>
      <c r="F542" s="43"/>
      <c r="G542" s="43"/>
      <c r="H542" s="43"/>
    </row>
    <row r="543" spans="1:8" x14ac:dyDescent="0.25">
      <c r="A543" s="34"/>
      <c r="B543" s="42"/>
      <c r="C543" s="43"/>
      <c r="D543" s="43"/>
      <c r="E543" s="43"/>
      <c r="F543" s="43"/>
      <c r="G543" s="43"/>
      <c r="H543" s="43"/>
    </row>
    <row r="544" spans="1:8" x14ac:dyDescent="0.25">
      <c r="A544" s="34"/>
      <c r="B544" s="42"/>
      <c r="C544" s="43"/>
      <c r="D544" s="43"/>
      <c r="E544" s="43"/>
      <c r="F544" s="43"/>
      <c r="G544" s="43"/>
      <c r="H544" s="43"/>
    </row>
    <row r="545" spans="1:8" x14ac:dyDescent="0.25">
      <c r="A545" s="34"/>
      <c r="B545" s="42"/>
      <c r="C545" s="43"/>
      <c r="D545" s="43"/>
      <c r="E545" s="43"/>
      <c r="F545" s="43"/>
      <c r="G545" s="43"/>
      <c r="H545" s="43"/>
    </row>
    <row r="546" spans="1:8" x14ac:dyDescent="0.25">
      <c r="A546" s="34"/>
      <c r="B546" s="42"/>
      <c r="C546" s="43"/>
      <c r="D546" s="43"/>
      <c r="E546" s="43"/>
      <c r="F546" s="43"/>
      <c r="G546" s="43"/>
      <c r="H546" s="43"/>
    </row>
    <row r="547" spans="1:8" x14ac:dyDescent="0.25">
      <c r="A547" s="34"/>
      <c r="B547" s="42"/>
      <c r="C547" s="43"/>
      <c r="D547" s="43"/>
      <c r="E547" s="43"/>
      <c r="F547" s="43"/>
      <c r="G547" s="43"/>
      <c r="H547" s="43"/>
    </row>
    <row r="548" spans="1:8" x14ac:dyDescent="0.25">
      <c r="A548" s="34"/>
      <c r="B548" s="42"/>
      <c r="C548" s="43"/>
      <c r="D548" s="43"/>
      <c r="E548" s="43"/>
      <c r="F548" s="43"/>
      <c r="G548" s="43"/>
      <c r="H548" s="43"/>
    </row>
    <row r="549" spans="1:8" x14ac:dyDescent="0.25">
      <c r="A549" s="34"/>
      <c r="B549" s="42"/>
      <c r="C549" s="43"/>
      <c r="D549" s="43"/>
      <c r="E549" s="43"/>
      <c r="F549" s="43"/>
      <c r="G549" s="43"/>
      <c r="H549" s="43"/>
    </row>
    <row r="550" spans="1:8" x14ac:dyDescent="0.25">
      <c r="A550" s="34"/>
      <c r="B550" s="42"/>
      <c r="C550" s="43"/>
      <c r="D550" s="43"/>
      <c r="E550" s="43"/>
      <c r="F550" s="43"/>
      <c r="G550" s="43"/>
      <c r="H550" s="43"/>
    </row>
    <row r="551" spans="1:8" x14ac:dyDescent="0.25">
      <c r="A551" s="34"/>
      <c r="B551" s="42"/>
      <c r="C551" s="43"/>
      <c r="D551" s="43"/>
      <c r="E551" s="43"/>
      <c r="F551" s="43"/>
      <c r="G551" s="43"/>
      <c r="H551" s="43"/>
    </row>
    <row r="552" spans="1:8" x14ac:dyDescent="0.25">
      <c r="A552" s="34"/>
      <c r="B552" s="42"/>
      <c r="C552" s="43"/>
      <c r="D552" s="43"/>
      <c r="E552" s="43"/>
      <c r="F552" s="43"/>
      <c r="G552" s="43"/>
      <c r="H552" s="43"/>
    </row>
    <row r="553" spans="1:8" x14ac:dyDescent="0.25">
      <c r="A553" s="34"/>
      <c r="B553" s="42"/>
      <c r="C553" s="43"/>
      <c r="D553" s="43"/>
      <c r="E553" s="43"/>
      <c r="F553" s="43"/>
      <c r="G553" s="43"/>
      <c r="H553" s="43"/>
    </row>
    <row r="554" spans="1:8" x14ac:dyDescent="0.25">
      <c r="A554" s="34"/>
      <c r="B554" s="42"/>
      <c r="C554" s="43"/>
      <c r="D554" s="43"/>
      <c r="E554" s="43"/>
      <c r="F554" s="43"/>
      <c r="G554" s="43"/>
      <c r="H554" s="43"/>
    </row>
    <row r="555" spans="1:8" x14ac:dyDescent="0.25">
      <c r="A555" s="34"/>
      <c r="B555" s="42"/>
      <c r="C555" s="43"/>
      <c r="D555" s="43"/>
      <c r="E555" s="43"/>
      <c r="F555" s="43"/>
      <c r="G555" s="43"/>
      <c r="H555" s="43"/>
    </row>
    <row r="556" spans="1:8" x14ac:dyDescent="0.25">
      <c r="A556" s="34"/>
      <c r="B556" s="42"/>
      <c r="C556" s="43"/>
      <c r="D556" s="43"/>
      <c r="E556" s="43"/>
      <c r="F556" s="43"/>
      <c r="G556" s="43"/>
      <c r="H556" s="43"/>
    </row>
    <row r="557" spans="1:8" x14ac:dyDescent="0.25">
      <c r="A557" s="34"/>
      <c r="B557" s="42"/>
      <c r="C557" s="43"/>
      <c r="D557" s="43"/>
      <c r="E557" s="43"/>
      <c r="F557" s="43"/>
      <c r="G557" s="43"/>
      <c r="H557" s="43"/>
    </row>
    <row r="558" spans="1:8" x14ac:dyDescent="0.25">
      <c r="A558" s="34"/>
      <c r="B558" s="42"/>
      <c r="C558" s="43"/>
      <c r="D558" s="43"/>
      <c r="E558" s="43"/>
      <c r="F558" s="43"/>
      <c r="G558" s="43"/>
      <c r="H558" s="43"/>
    </row>
    <row r="559" spans="1:8" x14ac:dyDescent="0.25">
      <c r="A559" s="34"/>
      <c r="B559" s="42"/>
      <c r="C559" s="43"/>
      <c r="D559" s="43"/>
      <c r="E559" s="43"/>
      <c r="F559" s="43"/>
      <c r="G559" s="43"/>
      <c r="H559" s="43"/>
    </row>
    <row r="560" spans="1:8" x14ac:dyDescent="0.25">
      <c r="A560" s="34"/>
      <c r="B560" s="42"/>
      <c r="C560" s="43"/>
      <c r="D560" s="43"/>
      <c r="E560" s="43"/>
      <c r="F560" s="43"/>
      <c r="G560" s="43"/>
      <c r="H560" s="43"/>
    </row>
    <row r="561" spans="1:8" x14ac:dyDescent="0.25">
      <c r="A561" s="34"/>
      <c r="B561" s="42"/>
      <c r="C561" s="43"/>
      <c r="D561" s="43"/>
      <c r="E561" s="43"/>
      <c r="F561" s="43"/>
      <c r="G561" s="43"/>
      <c r="H561" s="43"/>
    </row>
    <row r="562" spans="1:8" x14ac:dyDescent="0.25">
      <c r="A562" s="34"/>
      <c r="B562" s="42"/>
      <c r="C562" s="43"/>
      <c r="D562" s="43"/>
      <c r="E562" s="43"/>
      <c r="F562" s="43"/>
      <c r="G562" s="43"/>
      <c r="H562" s="43"/>
    </row>
    <row r="563" spans="1:8" x14ac:dyDescent="0.25">
      <c r="A563" s="34"/>
      <c r="B563" s="42"/>
      <c r="C563" s="43"/>
      <c r="D563" s="43"/>
      <c r="E563" s="43"/>
      <c r="F563" s="43"/>
      <c r="G563" s="43"/>
      <c r="H563" s="43"/>
    </row>
    <row r="564" spans="1:8" x14ac:dyDescent="0.25">
      <c r="A564" s="34"/>
      <c r="B564" s="42"/>
      <c r="C564" s="43"/>
      <c r="D564" s="43"/>
      <c r="E564" s="43"/>
      <c r="F564" s="43"/>
      <c r="G564" s="43"/>
      <c r="H564" s="43"/>
    </row>
    <row r="565" spans="1:8" x14ac:dyDescent="0.25">
      <c r="A565" s="34"/>
      <c r="B565" s="42"/>
      <c r="C565" s="43"/>
      <c r="D565" s="43"/>
      <c r="E565" s="43"/>
      <c r="F565" s="43"/>
      <c r="G565" s="43"/>
      <c r="H565" s="43"/>
    </row>
    <row r="566" spans="1:8" x14ac:dyDescent="0.25">
      <c r="A566" s="34"/>
      <c r="B566" s="42"/>
      <c r="C566" s="43"/>
      <c r="D566" s="43"/>
      <c r="E566" s="43"/>
      <c r="F566" s="43"/>
      <c r="G566" s="43"/>
      <c r="H566" s="43"/>
    </row>
    <row r="567" spans="1:8" x14ac:dyDescent="0.25">
      <c r="A567" s="34"/>
      <c r="B567" s="42"/>
      <c r="C567" s="43"/>
      <c r="D567" s="43"/>
      <c r="E567" s="43"/>
      <c r="F567" s="43"/>
      <c r="G567" s="43"/>
      <c r="H567" s="43"/>
    </row>
    <row r="568" spans="1:8" x14ac:dyDescent="0.25">
      <c r="A568" s="34"/>
      <c r="B568" s="42"/>
      <c r="C568" s="43"/>
      <c r="D568" s="43"/>
      <c r="E568" s="43"/>
      <c r="F568" s="43"/>
      <c r="G568" s="43"/>
      <c r="H568" s="43"/>
    </row>
    <row r="569" spans="1:8" x14ac:dyDescent="0.25">
      <c r="A569" s="34"/>
      <c r="B569" s="42"/>
      <c r="C569" s="43"/>
      <c r="D569" s="43"/>
      <c r="E569" s="43"/>
      <c r="F569" s="43"/>
      <c r="G569" s="43"/>
      <c r="H569" s="43"/>
    </row>
    <row r="570" spans="1:8" x14ac:dyDescent="0.25">
      <c r="A570" s="34"/>
      <c r="B570" s="42"/>
      <c r="C570" s="43"/>
      <c r="D570" s="43"/>
      <c r="E570" s="43"/>
      <c r="F570" s="43"/>
      <c r="G570" s="43"/>
      <c r="H570" s="43"/>
    </row>
    <row r="571" spans="1:8" x14ac:dyDescent="0.25">
      <c r="A571" s="34"/>
      <c r="B571" s="42"/>
      <c r="C571" s="43"/>
      <c r="D571" s="43"/>
      <c r="E571" s="43"/>
      <c r="F571" s="43"/>
      <c r="G571" s="43"/>
      <c r="H571" s="43"/>
    </row>
    <row r="572" spans="1:8" x14ac:dyDescent="0.25">
      <c r="A572" s="34"/>
      <c r="B572" s="42"/>
      <c r="C572" s="43"/>
      <c r="D572" s="43"/>
      <c r="E572" s="43"/>
      <c r="F572" s="43"/>
      <c r="G572" s="43"/>
      <c r="H572" s="43"/>
    </row>
    <row r="573" spans="1:8" x14ac:dyDescent="0.25">
      <c r="A573" s="34"/>
      <c r="B573" s="42"/>
      <c r="C573" s="43"/>
      <c r="D573" s="43"/>
      <c r="E573" s="43"/>
      <c r="F573" s="43"/>
      <c r="G573" s="43"/>
      <c r="H573" s="43"/>
    </row>
    <row r="574" spans="1:8" x14ac:dyDescent="0.25">
      <c r="A574" s="34"/>
      <c r="B574" s="42"/>
      <c r="C574" s="43"/>
      <c r="D574" s="43"/>
      <c r="E574" s="43"/>
      <c r="F574" s="43"/>
      <c r="G574" s="43"/>
      <c r="H574" s="43"/>
    </row>
    <row r="575" spans="1:8" x14ac:dyDescent="0.25">
      <c r="A575" s="34"/>
      <c r="B575" s="42"/>
      <c r="C575" s="43"/>
      <c r="D575" s="43"/>
      <c r="E575" s="43"/>
      <c r="F575" s="43"/>
      <c r="G575" s="43"/>
      <c r="H575" s="43"/>
    </row>
    <row r="576" spans="1:8" x14ac:dyDescent="0.25">
      <c r="A576" s="34"/>
      <c r="B576" s="42"/>
      <c r="C576" s="43"/>
      <c r="D576" s="43"/>
      <c r="E576" s="43"/>
      <c r="F576" s="43"/>
      <c r="G576" s="43"/>
      <c r="H576" s="43"/>
    </row>
    <row r="577" spans="1:8" x14ac:dyDescent="0.25">
      <c r="A577" s="34"/>
      <c r="B577" s="42"/>
      <c r="C577" s="43"/>
      <c r="D577" s="43"/>
      <c r="E577" s="43"/>
      <c r="F577" s="43"/>
      <c r="G577" s="43"/>
      <c r="H577" s="43"/>
    </row>
    <row r="578" spans="1:8" x14ac:dyDescent="0.25">
      <c r="A578" s="34"/>
      <c r="B578" s="42"/>
      <c r="C578" s="43"/>
      <c r="D578" s="43"/>
      <c r="E578" s="43"/>
      <c r="F578" s="43"/>
      <c r="G578" s="43"/>
      <c r="H578" s="43"/>
    </row>
    <row r="579" spans="1:8" x14ac:dyDescent="0.25">
      <c r="A579" s="34"/>
      <c r="B579" s="42"/>
      <c r="C579" s="43"/>
      <c r="D579" s="43"/>
      <c r="E579" s="43"/>
      <c r="F579" s="43"/>
      <c r="G579" s="43"/>
      <c r="H579" s="43"/>
    </row>
    <row r="580" spans="1:8" x14ac:dyDescent="0.25">
      <c r="A580" s="34"/>
      <c r="B580" s="42"/>
      <c r="C580" s="43"/>
      <c r="D580" s="43"/>
      <c r="E580" s="43"/>
      <c r="F580" s="43"/>
      <c r="G580" s="43"/>
      <c r="H580" s="43"/>
    </row>
    <row r="581" spans="1:8" x14ac:dyDescent="0.25">
      <c r="A581" s="34"/>
      <c r="B581" s="42"/>
      <c r="C581" s="43"/>
      <c r="D581" s="43"/>
      <c r="E581" s="43"/>
      <c r="F581" s="43"/>
      <c r="G581" s="43"/>
      <c r="H581" s="43"/>
    </row>
    <row r="582" spans="1:8" x14ac:dyDescent="0.25">
      <c r="A582" s="34"/>
      <c r="B582" s="42"/>
      <c r="C582" s="43"/>
      <c r="D582" s="43"/>
      <c r="E582" s="43"/>
      <c r="F582" s="43"/>
      <c r="G582" s="43"/>
      <c r="H582" s="43"/>
    </row>
    <row r="583" spans="1:8" x14ac:dyDescent="0.25">
      <c r="A583" s="34"/>
      <c r="B583" s="42"/>
      <c r="C583" s="43"/>
      <c r="D583" s="43"/>
      <c r="E583" s="43"/>
      <c r="F583" s="43"/>
      <c r="G583" s="43"/>
      <c r="H583" s="43"/>
    </row>
    <row r="584" spans="1:8" x14ac:dyDescent="0.25">
      <c r="A584" s="34"/>
      <c r="B584" s="42"/>
      <c r="C584" s="43"/>
      <c r="D584" s="43"/>
      <c r="E584" s="43"/>
      <c r="F584" s="43"/>
      <c r="G584" s="43"/>
      <c r="H584" s="43"/>
    </row>
    <row r="585" spans="1:8" x14ac:dyDescent="0.25">
      <c r="A585" s="34"/>
      <c r="B585" s="42"/>
      <c r="C585" s="43"/>
      <c r="D585" s="43"/>
      <c r="E585" s="43"/>
      <c r="F585" s="43"/>
      <c r="G585" s="43"/>
      <c r="H585" s="43"/>
    </row>
    <row r="586" spans="1:8" x14ac:dyDescent="0.25">
      <c r="A586" s="34"/>
      <c r="B586" s="42"/>
      <c r="C586" s="43"/>
      <c r="D586" s="43"/>
      <c r="E586" s="43"/>
      <c r="F586" s="43"/>
      <c r="G586" s="43"/>
      <c r="H586" s="43"/>
    </row>
    <row r="587" spans="1:8" x14ac:dyDescent="0.25">
      <c r="A587" s="34"/>
      <c r="B587" s="42"/>
      <c r="C587" s="43"/>
      <c r="D587" s="43"/>
      <c r="E587" s="43"/>
      <c r="F587" s="43"/>
      <c r="G587" s="43"/>
      <c r="H587" s="43"/>
    </row>
    <row r="588" spans="1:8" x14ac:dyDescent="0.25">
      <c r="A588" s="34"/>
      <c r="B588" s="42"/>
      <c r="C588" s="43"/>
      <c r="D588" s="43"/>
      <c r="E588" s="43"/>
      <c r="F588" s="43"/>
      <c r="G588" s="43"/>
      <c r="H588" s="43"/>
    </row>
    <row r="589" spans="1:8" x14ac:dyDescent="0.25">
      <c r="A589" s="34"/>
      <c r="B589" s="42"/>
      <c r="C589" s="43"/>
      <c r="D589" s="43"/>
      <c r="E589" s="43"/>
      <c r="F589" s="43"/>
      <c r="G589" s="43"/>
      <c r="H589" s="43"/>
    </row>
    <row r="590" spans="1:8" x14ac:dyDescent="0.25">
      <c r="A590" s="34"/>
      <c r="B590" s="42"/>
      <c r="C590" s="43"/>
      <c r="D590" s="43"/>
      <c r="E590" s="43"/>
      <c r="F590" s="43"/>
      <c r="G590" s="43"/>
      <c r="H590" s="43"/>
    </row>
    <row r="591" spans="1:8" x14ac:dyDescent="0.25">
      <c r="A591" s="34"/>
      <c r="B591" s="42"/>
      <c r="C591" s="43"/>
      <c r="D591" s="43"/>
      <c r="E591" s="43"/>
      <c r="F591" s="43"/>
      <c r="G591" s="43"/>
      <c r="H591" s="43"/>
    </row>
    <row r="592" spans="1:8" x14ac:dyDescent="0.25">
      <c r="A592" s="34"/>
      <c r="B592" s="42"/>
      <c r="C592" s="43"/>
      <c r="D592" s="43"/>
      <c r="E592" s="43"/>
      <c r="F592" s="43"/>
      <c r="G592" s="43"/>
      <c r="H592" s="43"/>
    </row>
    <row r="593" spans="1:8" x14ac:dyDescent="0.25">
      <c r="A593" s="34"/>
      <c r="B593" s="42"/>
      <c r="C593" s="43"/>
      <c r="D593" s="43"/>
      <c r="E593" s="43"/>
      <c r="F593" s="43"/>
      <c r="G593" s="43"/>
      <c r="H593" s="43"/>
    </row>
    <row r="594" spans="1:8" x14ac:dyDescent="0.25">
      <c r="A594" s="34"/>
      <c r="B594" s="42"/>
      <c r="C594" s="43"/>
      <c r="D594" s="43"/>
      <c r="E594" s="43"/>
      <c r="F594" s="43"/>
      <c r="G594" s="43"/>
      <c r="H594" s="43"/>
    </row>
    <row r="595" spans="1:8" x14ac:dyDescent="0.25">
      <c r="A595" s="34"/>
      <c r="B595" s="42"/>
      <c r="C595" s="43"/>
      <c r="D595" s="43"/>
      <c r="E595" s="43"/>
      <c r="F595" s="43"/>
      <c r="G595" s="43"/>
      <c r="H595" s="43"/>
    </row>
    <row r="596" spans="1:8" x14ac:dyDescent="0.25">
      <c r="A596" s="34"/>
      <c r="B596" s="42"/>
      <c r="C596" s="43"/>
      <c r="D596" s="43"/>
      <c r="E596" s="43"/>
      <c r="F596" s="43"/>
      <c r="G596" s="43"/>
      <c r="H596" s="43"/>
    </row>
    <row r="597" spans="1:8" x14ac:dyDescent="0.25">
      <c r="A597" s="34"/>
      <c r="B597" s="42"/>
      <c r="C597" s="43"/>
      <c r="D597" s="43"/>
      <c r="E597" s="43"/>
      <c r="F597" s="43"/>
      <c r="G597" s="43"/>
      <c r="H597" s="43"/>
    </row>
    <row r="598" spans="1:8" x14ac:dyDescent="0.25">
      <c r="A598" s="34"/>
      <c r="B598" s="42"/>
      <c r="C598" s="43"/>
      <c r="D598" s="43"/>
      <c r="E598" s="43"/>
      <c r="F598" s="43"/>
      <c r="G598" s="43"/>
      <c r="H598" s="43"/>
    </row>
    <row r="599" spans="1:8" x14ac:dyDescent="0.25">
      <c r="A599" s="34"/>
      <c r="B599" s="42"/>
      <c r="C599" s="43"/>
      <c r="D599" s="43"/>
      <c r="E599" s="43"/>
      <c r="F599" s="43"/>
      <c r="G599" s="43"/>
      <c r="H599" s="43"/>
    </row>
    <row r="600" spans="1:8" x14ac:dyDescent="0.25">
      <c r="A600" s="34"/>
      <c r="B600" s="42"/>
      <c r="C600" s="43"/>
      <c r="D600" s="43"/>
      <c r="E600" s="43"/>
      <c r="F600" s="43"/>
      <c r="G600" s="43"/>
      <c r="H600" s="43"/>
    </row>
    <row r="601" spans="1:8" x14ac:dyDescent="0.25">
      <c r="A601" s="34"/>
      <c r="B601" s="42"/>
      <c r="C601" s="43"/>
      <c r="D601" s="43"/>
      <c r="E601" s="43"/>
      <c r="F601" s="43"/>
      <c r="G601" s="43"/>
      <c r="H601" s="43"/>
    </row>
    <row r="602" spans="1:8" x14ac:dyDescent="0.25">
      <c r="A602" s="34"/>
      <c r="B602" s="42"/>
      <c r="C602" s="43"/>
      <c r="D602" s="43"/>
      <c r="E602" s="43"/>
      <c r="F602" s="43"/>
      <c r="G602" s="43"/>
      <c r="H602" s="43"/>
    </row>
    <row r="603" spans="1:8" x14ac:dyDescent="0.25">
      <c r="A603" s="34"/>
      <c r="B603" s="42"/>
      <c r="C603" s="43"/>
      <c r="D603" s="43"/>
      <c r="E603" s="43"/>
      <c r="F603" s="43"/>
      <c r="G603" s="43"/>
      <c r="H603" s="43"/>
    </row>
    <row r="604" spans="1:8" x14ac:dyDescent="0.25">
      <c r="A604" s="34"/>
      <c r="B604" s="42"/>
      <c r="C604" s="43"/>
      <c r="D604" s="43"/>
      <c r="E604" s="43"/>
      <c r="F604" s="43"/>
      <c r="G604" s="43"/>
      <c r="H604" s="43"/>
    </row>
    <row r="605" spans="1:8" x14ac:dyDescent="0.25">
      <c r="A605" s="34"/>
      <c r="B605" s="42"/>
      <c r="C605" s="43"/>
      <c r="D605" s="43"/>
      <c r="E605" s="43"/>
      <c r="F605" s="43"/>
      <c r="G605" s="43"/>
      <c r="H605" s="43"/>
    </row>
    <row r="606" spans="1:8" x14ac:dyDescent="0.25">
      <c r="A606" s="34"/>
      <c r="B606" s="42"/>
      <c r="C606" s="43"/>
      <c r="D606" s="43"/>
      <c r="E606" s="43"/>
      <c r="F606" s="43"/>
      <c r="G606" s="43"/>
      <c r="H606" s="43"/>
    </row>
    <row r="607" spans="1:8" x14ac:dyDescent="0.25">
      <c r="A607" s="34"/>
      <c r="B607" s="42"/>
      <c r="C607" s="43"/>
      <c r="D607" s="43"/>
      <c r="E607" s="43"/>
      <c r="F607" s="43"/>
      <c r="G607" s="43"/>
      <c r="H607" s="43"/>
    </row>
    <row r="608" spans="1:8" x14ac:dyDescent="0.25">
      <c r="A608" s="34"/>
      <c r="B608" s="42"/>
      <c r="C608" s="43"/>
      <c r="D608" s="43"/>
      <c r="E608" s="43"/>
      <c r="F608" s="43"/>
      <c r="G608" s="43"/>
      <c r="H608" s="43"/>
    </row>
    <row r="609" spans="1:8" x14ac:dyDescent="0.25">
      <c r="A609" s="34"/>
      <c r="B609" s="42"/>
      <c r="C609" s="43"/>
      <c r="D609" s="43"/>
      <c r="E609" s="43"/>
      <c r="F609" s="43"/>
      <c r="G609" s="43"/>
      <c r="H609" s="43"/>
    </row>
    <row r="610" spans="1:8" x14ac:dyDescent="0.25">
      <c r="A610" s="34"/>
      <c r="B610" s="42"/>
      <c r="C610" s="43"/>
      <c r="D610" s="43"/>
      <c r="E610" s="43"/>
      <c r="F610" s="43"/>
      <c r="G610" s="43"/>
      <c r="H610" s="43"/>
    </row>
    <row r="611" spans="1:8" x14ac:dyDescent="0.25">
      <c r="A611" s="34"/>
      <c r="B611" s="42"/>
      <c r="C611" s="43"/>
      <c r="D611" s="43"/>
      <c r="E611" s="43"/>
      <c r="F611" s="43"/>
      <c r="G611" s="43"/>
      <c r="H611" s="43"/>
    </row>
    <row r="612" spans="1:8" x14ac:dyDescent="0.25">
      <c r="A612" s="34"/>
      <c r="B612" s="42"/>
      <c r="C612" s="43"/>
      <c r="D612" s="43"/>
      <c r="E612" s="43"/>
      <c r="F612" s="43"/>
      <c r="G612" s="43"/>
      <c r="H612" s="43"/>
    </row>
    <row r="613" spans="1:8" x14ac:dyDescent="0.25">
      <c r="A613" s="34"/>
      <c r="B613" s="42"/>
      <c r="C613" s="43"/>
      <c r="D613" s="43"/>
      <c r="E613" s="43"/>
      <c r="F613" s="43"/>
      <c r="G613" s="43"/>
      <c r="H613" s="43"/>
    </row>
    <row r="614" spans="1:8" x14ac:dyDescent="0.25">
      <c r="A614" s="34"/>
      <c r="B614" s="42"/>
      <c r="C614" s="43"/>
      <c r="D614" s="43"/>
      <c r="E614" s="43"/>
      <c r="F614" s="43"/>
      <c r="G614" s="43"/>
      <c r="H614" s="43"/>
    </row>
    <row r="615" spans="1:8" x14ac:dyDescent="0.25">
      <c r="A615" s="34"/>
      <c r="B615" s="42"/>
      <c r="C615" s="43"/>
      <c r="D615" s="43"/>
      <c r="E615" s="43"/>
      <c r="F615" s="43"/>
      <c r="G615" s="43"/>
      <c r="H615" s="43"/>
    </row>
    <row r="616" spans="1:8" x14ac:dyDescent="0.25">
      <c r="A616" s="34"/>
      <c r="B616" s="42"/>
      <c r="C616" s="43"/>
      <c r="D616" s="43"/>
      <c r="E616" s="43"/>
      <c r="F616" s="43"/>
      <c r="G616" s="43"/>
      <c r="H616" s="43"/>
    </row>
    <row r="617" spans="1:8" x14ac:dyDescent="0.25">
      <c r="A617" s="34"/>
      <c r="B617" s="42"/>
      <c r="C617" s="43"/>
      <c r="D617" s="43"/>
      <c r="E617" s="43"/>
      <c r="F617" s="43"/>
      <c r="G617" s="43"/>
      <c r="H617" s="43"/>
    </row>
    <row r="618" spans="1:8" x14ac:dyDescent="0.25">
      <c r="A618" s="34"/>
      <c r="B618" s="42"/>
      <c r="C618" s="43"/>
      <c r="D618" s="43"/>
      <c r="E618" s="43"/>
      <c r="F618" s="43"/>
      <c r="G618" s="43"/>
      <c r="H618" s="43"/>
    </row>
    <row r="619" spans="1:8" x14ac:dyDescent="0.25">
      <c r="A619" s="34"/>
      <c r="B619" s="42"/>
      <c r="C619" s="43"/>
      <c r="D619" s="43"/>
      <c r="E619" s="43"/>
      <c r="F619" s="43"/>
      <c r="G619" s="43"/>
      <c r="H619" s="43"/>
    </row>
    <row r="620" spans="1:8" x14ac:dyDescent="0.25">
      <c r="A620" s="34"/>
      <c r="B620" s="42"/>
      <c r="C620" s="43"/>
      <c r="D620" s="43"/>
      <c r="E620" s="43"/>
      <c r="F620" s="43"/>
      <c r="G620" s="43"/>
      <c r="H620" s="43"/>
    </row>
    <row r="621" spans="1:8" x14ac:dyDescent="0.25">
      <c r="A621" s="34"/>
      <c r="B621" s="42"/>
      <c r="C621" s="43"/>
      <c r="D621" s="43"/>
      <c r="E621" s="43"/>
      <c r="F621" s="43"/>
      <c r="G621" s="43"/>
      <c r="H621" s="43"/>
    </row>
    <row r="622" spans="1:8" x14ac:dyDescent="0.25">
      <c r="A622" s="34"/>
      <c r="B622" s="42"/>
      <c r="C622" s="43"/>
      <c r="D622" s="43"/>
      <c r="E622" s="43"/>
      <c r="F622" s="43"/>
      <c r="G622" s="43"/>
      <c r="H622" s="43"/>
    </row>
    <row r="623" spans="1:8" x14ac:dyDescent="0.25">
      <c r="A623" s="34"/>
      <c r="B623" s="42"/>
      <c r="C623" s="43"/>
      <c r="D623" s="43"/>
      <c r="E623" s="43"/>
      <c r="F623" s="43"/>
      <c r="G623" s="43"/>
      <c r="H623" s="43"/>
    </row>
    <row r="624" spans="1:8" x14ac:dyDescent="0.25">
      <c r="A624" s="34"/>
      <c r="B624" s="42"/>
      <c r="C624" s="43"/>
      <c r="D624" s="43"/>
      <c r="E624" s="43"/>
      <c r="F624" s="43"/>
      <c r="G624" s="43"/>
      <c r="H624" s="43"/>
    </row>
    <row r="625" spans="1:8" x14ac:dyDescent="0.25">
      <c r="A625" s="34"/>
      <c r="B625" s="42"/>
      <c r="C625" s="43"/>
      <c r="D625" s="43"/>
      <c r="E625" s="43"/>
      <c r="F625" s="43"/>
      <c r="G625" s="43"/>
      <c r="H625" s="43"/>
    </row>
    <row r="626" spans="1:8" x14ac:dyDescent="0.25">
      <c r="A626" s="34"/>
      <c r="B626" s="42"/>
      <c r="C626" s="43"/>
      <c r="D626" s="43"/>
      <c r="E626" s="43"/>
      <c r="F626" s="43"/>
      <c r="G626" s="43"/>
      <c r="H626" s="43"/>
    </row>
    <row r="627" spans="1:8" x14ac:dyDescent="0.25">
      <c r="A627" s="34"/>
      <c r="B627" s="42"/>
      <c r="C627" s="43"/>
      <c r="D627" s="43"/>
      <c r="E627" s="43"/>
      <c r="F627" s="43"/>
      <c r="G627" s="43"/>
      <c r="H627" s="43"/>
    </row>
    <row r="628" spans="1:8" x14ac:dyDescent="0.25">
      <c r="A628" s="34"/>
      <c r="B628" s="42"/>
      <c r="C628" s="43"/>
      <c r="D628" s="43"/>
      <c r="E628" s="43"/>
      <c r="F628" s="43"/>
      <c r="G628" s="43"/>
      <c r="H628" s="43"/>
    </row>
    <row r="629" spans="1:8" x14ac:dyDescent="0.25">
      <c r="A629" s="34"/>
      <c r="B629" s="42"/>
      <c r="C629" s="43"/>
      <c r="D629" s="43"/>
      <c r="E629" s="43"/>
      <c r="F629" s="43"/>
      <c r="G629" s="43"/>
      <c r="H629" s="43"/>
    </row>
    <row r="630" spans="1:8" x14ac:dyDescent="0.25">
      <c r="A630" s="34"/>
      <c r="B630" s="42"/>
      <c r="C630" s="43"/>
      <c r="D630" s="43"/>
      <c r="E630" s="43"/>
      <c r="F630" s="43"/>
      <c r="G630" s="43"/>
      <c r="H630" s="43"/>
    </row>
    <row r="631" spans="1:8" x14ac:dyDescent="0.25">
      <c r="A631" s="34"/>
      <c r="B631" s="42"/>
      <c r="C631" s="43"/>
      <c r="D631" s="43"/>
      <c r="E631" s="43"/>
      <c r="F631" s="43"/>
      <c r="G631" s="43"/>
      <c r="H631" s="43"/>
    </row>
    <row r="632" spans="1:8" x14ac:dyDescent="0.25">
      <c r="A632" s="34"/>
      <c r="B632" s="42"/>
      <c r="C632" s="43"/>
      <c r="D632" s="43"/>
      <c r="E632" s="43"/>
      <c r="F632" s="43"/>
      <c r="G632" s="43"/>
      <c r="H632" s="43"/>
    </row>
    <row r="633" spans="1:8" x14ac:dyDescent="0.25">
      <c r="A633" s="34"/>
      <c r="B633" s="42"/>
      <c r="C633" s="43"/>
      <c r="D633" s="43"/>
      <c r="E633" s="43"/>
      <c r="F633" s="43"/>
      <c r="G633" s="43"/>
      <c r="H633" s="43"/>
    </row>
    <row r="634" spans="1:8" x14ac:dyDescent="0.25">
      <c r="A634" s="34"/>
      <c r="B634" s="42"/>
      <c r="C634" s="43"/>
      <c r="D634" s="43"/>
      <c r="E634" s="43"/>
      <c r="F634" s="43"/>
      <c r="G634" s="43"/>
      <c r="H634" s="43"/>
    </row>
    <row r="635" spans="1:8" x14ac:dyDescent="0.25">
      <c r="A635" s="34"/>
      <c r="B635" s="42"/>
      <c r="C635" s="43"/>
      <c r="D635" s="43"/>
      <c r="E635" s="43"/>
      <c r="F635" s="43"/>
      <c r="G635" s="43"/>
      <c r="H635" s="43"/>
    </row>
    <row r="636" spans="1:8" x14ac:dyDescent="0.25">
      <c r="A636" s="34"/>
      <c r="B636" s="42"/>
      <c r="C636" s="43"/>
      <c r="D636" s="43"/>
      <c r="E636" s="43"/>
      <c r="F636" s="43"/>
      <c r="G636" s="43"/>
      <c r="H636" s="43"/>
    </row>
    <row r="637" spans="1:8" x14ac:dyDescent="0.25">
      <c r="A637" s="34"/>
      <c r="B637" s="42"/>
      <c r="C637" s="43"/>
      <c r="D637" s="43"/>
      <c r="E637" s="43"/>
      <c r="F637" s="43"/>
      <c r="G637" s="43"/>
      <c r="H637" s="43"/>
    </row>
    <row r="638" spans="1:8" x14ac:dyDescent="0.25">
      <c r="A638" s="34"/>
      <c r="B638" s="42"/>
      <c r="C638" s="43"/>
      <c r="D638" s="43"/>
      <c r="E638" s="43"/>
      <c r="F638" s="43"/>
      <c r="G638" s="43"/>
      <c r="H638" s="43"/>
    </row>
    <row r="639" spans="1:8" x14ac:dyDescent="0.25">
      <c r="A639" s="34"/>
      <c r="B639" s="42"/>
      <c r="C639" s="43"/>
      <c r="D639" s="43"/>
      <c r="E639" s="43"/>
      <c r="F639" s="43"/>
      <c r="G639" s="43"/>
      <c r="H639" s="43"/>
    </row>
    <row r="640" spans="1:8" x14ac:dyDescent="0.25">
      <c r="A640" s="34"/>
      <c r="B640" s="42"/>
      <c r="C640" s="43"/>
      <c r="D640" s="43"/>
      <c r="E640" s="43"/>
      <c r="F640" s="43"/>
      <c r="G640" s="43"/>
      <c r="H640" s="43"/>
    </row>
    <row r="641" spans="1:8" x14ac:dyDescent="0.25">
      <c r="A641" s="34"/>
      <c r="B641" s="42"/>
      <c r="C641" s="43"/>
      <c r="D641" s="43"/>
      <c r="E641" s="43"/>
      <c r="F641" s="43"/>
      <c r="G641" s="43"/>
      <c r="H641" s="43"/>
    </row>
    <row r="642" spans="1:8" x14ac:dyDescent="0.25">
      <c r="A642" s="34"/>
      <c r="B642" s="42"/>
      <c r="C642" s="43"/>
      <c r="D642" s="43"/>
      <c r="E642" s="43"/>
      <c r="F642" s="43"/>
      <c r="G642" s="43"/>
      <c r="H642" s="43"/>
    </row>
    <row r="643" spans="1:8" x14ac:dyDescent="0.25">
      <c r="A643" s="34"/>
      <c r="B643" s="42"/>
      <c r="C643" s="43"/>
      <c r="D643" s="43"/>
      <c r="E643" s="43"/>
      <c r="F643" s="43"/>
      <c r="G643" s="43"/>
      <c r="H643" s="43"/>
    </row>
    <row r="644" spans="1:8" x14ac:dyDescent="0.25">
      <c r="A644" s="34"/>
      <c r="B644" s="42"/>
      <c r="C644" s="43"/>
      <c r="D644" s="43"/>
      <c r="E644" s="43"/>
      <c r="F644" s="43"/>
      <c r="G644" s="43"/>
      <c r="H644" s="43"/>
    </row>
    <row r="645" spans="1:8" x14ac:dyDescent="0.25">
      <c r="A645" s="34"/>
      <c r="B645" s="42"/>
      <c r="C645" s="43"/>
      <c r="D645" s="43"/>
      <c r="E645" s="43"/>
      <c r="F645" s="43"/>
      <c r="G645" s="43"/>
      <c r="H645" s="43"/>
    </row>
    <row r="646" spans="1:8" x14ac:dyDescent="0.25">
      <c r="A646" s="34"/>
      <c r="B646" s="42"/>
      <c r="C646" s="43"/>
      <c r="D646" s="43"/>
      <c r="E646" s="43"/>
      <c r="F646" s="43"/>
      <c r="G646" s="43"/>
      <c r="H646" s="43"/>
    </row>
    <row r="647" spans="1:8" x14ac:dyDescent="0.25">
      <c r="A647" s="34"/>
      <c r="B647" s="42"/>
      <c r="C647" s="43"/>
      <c r="D647" s="43"/>
      <c r="E647" s="43"/>
      <c r="F647" s="43"/>
      <c r="G647" s="43"/>
      <c r="H647" s="43"/>
    </row>
    <row r="648" spans="1:8" x14ac:dyDescent="0.25">
      <c r="A648" s="34"/>
      <c r="B648" s="42"/>
      <c r="C648" s="43"/>
      <c r="D648" s="43"/>
      <c r="E648" s="43"/>
      <c r="F648" s="43"/>
      <c r="G648" s="43"/>
      <c r="H648" s="43"/>
    </row>
    <row r="649" spans="1:8" x14ac:dyDescent="0.25">
      <c r="A649" s="34"/>
      <c r="B649" s="42"/>
      <c r="C649" s="43"/>
      <c r="D649" s="43"/>
      <c r="E649" s="43"/>
      <c r="F649" s="43"/>
      <c r="G649" s="43"/>
      <c r="H649" s="43"/>
    </row>
    <row r="650" spans="1:8" x14ac:dyDescent="0.25">
      <c r="A650" s="34"/>
      <c r="B650" s="42"/>
      <c r="C650" s="43"/>
      <c r="D650" s="43"/>
      <c r="E650" s="43"/>
      <c r="F650" s="43"/>
      <c r="G650" s="43"/>
      <c r="H650" s="43"/>
    </row>
    <row r="651" spans="1:8" x14ac:dyDescent="0.25">
      <c r="A651" s="34"/>
      <c r="B651" s="42"/>
      <c r="C651" s="43"/>
      <c r="D651" s="43"/>
      <c r="E651" s="43"/>
      <c r="F651" s="43"/>
      <c r="G651" s="43"/>
      <c r="H651" s="43"/>
    </row>
    <row r="652" spans="1:8" x14ac:dyDescent="0.25">
      <c r="A652" s="34"/>
      <c r="B652" s="42"/>
      <c r="C652" s="43"/>
      <c r="D652" s="43"/>
      <c r="E652" s="43"/>
      <c r="F652" s="43"/>
      <c r="G652" s="43"/>
      <c r="H652" s="43"/>
    </row>
    <row r="653" spans="1:8" x14ac:dyDescent="0.25">
      <c r="A653" s="34"/>
      <c r="B653" s="42"/>
      <c r="C653" s="43"/>
      <c r="D653" s="43"/>
      <c r="E653" s="43"/>
      <c r="F653" s="43"/>
      <c r="G653" s="43"/>
      <c r="H653" s="43"/>
    </row>
    <row r="654" spans="1:8" x14ac:dyDescent="0.25">
      <c r="A654" s="34"/>
      <c r="B654" s="42"/>
      <c r="C654" s="43"/>
      <c r="D654" s="43"/>
      <c r="E654" s="43"/>
      <c r="F654" s="43"/>
      <c r="G654" s="43"/>
      <c r="H654" s="43"/>
    </row>
    <row r="655" spans="1:8" x14ac:dyDescent="0.25">
      <c r="A655" s="34"/>
      <c r="B655" s="42"/>
      <c r="C655" s="43"/>
      <c r="D655" s="43"/>
      <c r="E655" s="43"/>
      <c r="F655" s="43"/>
      <c r="G655" s="43"/>
      <c r="H655" s="43"/>
    </row>
    <row r="656" spans="1:8" x14ac:dyDescent="0.25">
      <c r="A656" s="34"/>
      <c r="B656" s="42"/>
      <c r="C656" s="43"/>
      <c r="D656" s="43"/>
      <c r="E656" s="43"/>
      <c r="F656" s="43"/>
      <c r="G656" s="43"/>
      <c r="H656" s="43"/>
    </row>
    <row r="657" spans="1:8" x14ac:dyDescent="0.25">
      <c r="A657" s="34"/>
      <c r="B657" s="42"/>
      <c r="C657" s="43"/>
      <c r="D657" s="43"/>
      <c r="E657" s="43"/>
      <c r="F657" s="43"/>
      <c r="G657" s="43"/>
      <c r="H657" s="43"/>
    </row>
    <row r="658" spans="1:8" x14ac:dyDescent="0.25">
      <c r="A658" s="34"/>
      <c r="B658" s="42"/>
      <c r="C658" s="43"/>
      <c r="D658" s="43"/>
      <c r="E658" s="43"/>
      <c r="F658" s="43"/>
      <c r="G658" s="43"/>
      <c r="H658" s="43"/>
    </row>
    <row r="659" spans="1:8" x14ac:dyDescent="0.25">
      <c r="A659" s="34"/>
      <c r="B659" s="42"/>
      <c r="C659" s="43"/>
      <c r="D659" s="43"/>
      <c r="E659" s="43"/>
      <c r="F659" s="43"/>
      <c r="G659" s="43"/>
      <c r="H659" s="43"/>
    </row>
    <row r="660" spans="1:8" x14ac:dyDescent="0.25">
      <c r="A660" s="34"/>
      <c r="B660" s="42"/>
      <c r="C660" s="43"/>
      <c r="D660" s="43"/>
      <c r="E660" s="43"/>
      <c r="F660" s="43"/>
      <c r="G660" s="43"/>
      <c r="H660" s="43"/>
    </row>
    <row r="661" spans="1:8" x14ac:dyDescent="0.25">
      <c r="A661" s="34"/>
      <c r="B661" s="42"/>
      <c r="C661" s="43"/>
      <c r="D661" s="43"/>
      <c r="E661" s="43"/>
      <c r="F661" s="43"/>
      <c r="G661" s="43"/>
      <c r="H661" s="43"/>
    </row>
    <row r="662" spans="1:8" x14ac:dyDescent="0.25">
      <c r="A662" s="34"/>
      <c r="B662" s="42"/>
      <c r="C662" s="43"/>
      <c r="D662" s="43"/>
      <c r="E662" s="43"/>
      <c r="F662" s="43"/>
      <c r="G662" s="43"/>
      <c r="H662" s="43"/>
    </row>
    <row r="663" spans="1:8" x14ac:dyDescent="0.25">
      <c r="A663" s="34"/>
      <c r="B663" s="42"/>
      <c r="C663" s="43"/>
      <c r="D663" s="43"/>
      <c r="E663" s="43"/>
      <c r="F663" s="43"/>
      <c r="G663" s="43"/>
      <c r="H663" s="43"/>
    </row>
    <row r="664" spans="1:8" x14ac:dyDescent="0.25">
      <c r="A664" s="34"/>
      <c r="B664" s="42"/>
      <c r="C664" s="43"/>
      <c r="D664" s="43"/>
      <c r="E664" s="43"/>
      <c r="F664" s="43"/>
      <c r="G664" s="43"/>
      <c r="H664" s="43"/>
    </row>
    <row r="665" spans="1:8" x14ac:dyDescent="0.25">
      <c r="A665" s="34"/>
      <c r="B665" s="42"/>
      <c r="C665" s="43"/>
      <c r="D665" s="43"/>
      <c r="E665" s="43"/>
      <c r="F665" s="43"/>
      <c r="G665" s="43"/>
      <c r="H665" s="43"/>
    </row>
    <row r="666" spans="1:8" x14ac:dyDescent="0.25">
      <c r="A666" s="34"/>
      <c r="B666" s="42"/>
      <c r="C666" s="43"/>
      <c r="D666" s="43"/>
      <c r="E666" s="43"/>
      <c r="F666" s="43"/>
      <c r="G666" s="43"/>
      <c r="H666" s="43"/>
    </row>
    <row r="667" spans="1:8" x14ac:dyDescent="0.25">
      <c r="A667" s="34"/>
      <c r="B667" s="42"/>
      <c r="C667" s="43"/>
      <c r="D667" s="43"/>
      <c r="E667" s="43"/>
      <c r="F667" s="43"/>
      <c r="G667" s="43"/>
      <c r="H667" s="43"/>
    </row>
    <row r="668" spans="1:8" x14ac:dyDescent="0.25">
      <c r="A668" s="34"/>
      <c r="B668" s="42"/>
      <c r="C668" s="43"/>
      <c r="D668" s="43"/>
      <c r="E668" s="43"/>
      <c r="F668" s="43"/>
      <c r="G668" s="43"/>
      <c r="H668" s="43"/>
    </row>
    <row r="669" spans="1:8" x14ac:dyDescent="0.25">
      <c r="A669" s="34"/>
      <c r="B669" s="42"/>
      <c r="C669" s="43"/>
      <c r="D669" s="43"/>
      <c r="E669" s="43"/>
      <c r="F669" s="43"/>
      <c r="G669" s="43"/>
      <c r="H669" s="43"/>
    </row>
    <row r="670" spans="1:8" x14ac:dyDescent="0.25">
      <c r="A670" s="34"/>
      <c r="B670" s="42"/>
      <c r="C670" s="43"/>
      <c r="D670" s="43"/>
      <c r="E670" s="43"/>
      <c r="F670" s="43"/>
      <c r="G670" s="43"/>
      <c r="H670" s="43"/>
    </row>
    <row r="671" spans="1:8" x14ac:dyDescent="0.25">
      <c r="A671" s="34"/>
      <c r="B671" s="42"/>
      <c r="C671" s="43"/>
      <c r="D671" s="43"/>
      <c r="E671" s="43"/>
      <c r="F671" s="43"/>
      <c r="G671" s="43"/>
      <c r="H671" s="43"/>
    </row>
    <row r="672" spans="1:8" x14ac:dyDescent="0.25">
      <c r="A672" s="34"/>
      <c r="B672" s="42"/>
      <c r="C672" s="43"/>
      <c r="D672" s="43"/>
      <c r="E672" s="43"/>
      <c r="F672" s="43"/>
      <c r="G672" s="43"/>
      <c r="H672" s="43"/>
    </row>
    <row r="673" spans="1:8" x14ac:dyDescent="0.25">
      <c r="A673" s="34"/>
      <c r="B673" s="42"/>
      <c r="C673" s="43"/>
      <c r="D673" s="43"/>
      <c r="E673" s="43"/>
      <c r="F673" s="43"/>
      <c r="G673" s="43"/>
      <c r="H673" s="43"/>
    </row>
    <row r="674" spans="1:8" x14ac:dyDescent="0.25">
      <c r="A674" s="34"/>
      <c r="B674" s="42"/>
      <c r="C674" s="43"/>
      <c r="D674" s="43"/>
      <c r="E674" s="43"/>
      <c r="F674" s="43"/>
      <c r="G674" s="43"/>
      <c r="H674" s="43"/>
    </row>
    <row r="675" spans="1:8" x14ac:dyDescent="0.25">
      <c r="A675" s="34"/>
      <c r="B675" s="42"/>
      <c r="C675" s="43"/>
      <c r="D675" s="43"/>
      <c r="E675" s="43"/>
      <c r="F675" s="43"/>
      <c r="G675" s="43"/>
      <c r="H675" s="43"/>
    </row>
    <row r="676" spans="1:8" x14ac:dyDescent="0.25">
      <c r="A676" s="34"/>
      <c r="B676" s="42"/>
      <c r="C676" s="43"/>
      <c r="D676" s="43"/>
      <c r="E676" s="43"/>
      <c r="F676" s="43"/>
      <c r="G676" s="43"/>
      <c r="H676" s="43"/>
    </row>
    <row r="677" spans="1:8" x14ac:dyDescent="0.25">
      <c r="A677" s="34"/>
      <c r="B677" s="42"/>
      <c r="C677" s="43"/>
      <c r="D677" s="43"/>
      <c r="E677" s="43"/>
      <c r="F677" s="43"/>
      <c r="G677" s="43"/>
      <c r="H677" s="43"/>
    </row>
    <row r="678" spans="1:8" x14ac:dyDescent="0.25">
      <c r="A678" s="34"/>
      <c r="B678" s="42"/>
      <c r="C678" s="43"/>
      <c r="D678" s="43"/>
      <c r="E678" s="43"/>
      <c r="F678" s="43"/>
      <c r="G678" s="43"/>
      <c r="H678" s="43"/>
    </row>
    <row r="679" spans="1:8" x14ac:dyDescent="0.25">
      <c r="A679" s="34"/>
      <c r="B679" s="42"/>
      <c r="C679" s="43"/>
      <c r="D679" s="43"/>
      <c r="E679" s="43"/>
      <c r="F679" s="43"/>
      <c r="G679" s="43"/>
      <c r="H679" s="43"/>
    </row>
    <row r="680" spans="1:8" x14ac:dyDescent="0.25">
      <c r="A680" s="34"/>
      <c r="B680" s="42"/>
      <c r="C680" s="43"/>
      <c r="D680" s="43"/>
      <c r="E680" s="43"/>
      <c r="F680" s="43"/>
      <c r="G680" s="43"/>
      <c r="H680" s="43"/>
    </row>
    <row r="681" spans="1:8" x14ac:dyDescent="0.25">
      <c r="A681" s="34"/>
      <c r="B681" s="42"/>
      <c r="C681" s="43"/>
      <c r="D681" s="43"/>
      <c r="E681" s="43"/>
      <c r="F681" s="43"/>
      <c r="G681" s="43"/>
      <c r="H681" s="43"/>
    </row>
    <row r="682" spans="1:8" x14ac:dyDescent="0.25">
      <c r="A682" s="34"/>
      <c r="B682" s="42"/>
      <c r="C682" s="43"/>
      <c r="D682" s="43"/>
      <c r="E682" s="43"/>
      <c r="F682" s="43"/>
      <c r="G682" s="43"/>
      <c r="H682" s="43"/>
    </row>
    <row r="683" spans="1:8" x14ac:dyDescent="0.25">
      <c r="A683" s="34"/>
      <c r="B683" s="42"/>
      <c r="C683" s="43"/>
      <c r="D683" s="43"/>
      <c r="E683" s="43"/>
      <c r="F683" s="43"/>
      <c r="G683" s="43"/>
      <c r="H683" s="43"/>
    </row>
    <row r="684" spans="1:8" x14ac:dyDescent="0.25">
      <c r="A684" s="34"/>
      <c r="B684" s="42"/>
      <c r="C684" s="43"/>
      <c r="D684" s="43"/>
      <c r="E684" s="43"/>
      <c r="F684" s="43"/>
      <c r="G684" s="43"/>
      <c r="H684" s="43"/>
    </row>
    <row r="685" spans="1:8" x14ac:dyDescent="0.25">
      <c r="A685" s="34"/>
      <c r="B685" s="42"/>
      <c r="C685" s="43"/>
      <c r="D685" s="43"/>
      <c r="E685" s="43"/>
      <c r="F685" s="43"/>
      <c r="G685" s="43"/>
      <c r="H685" s="43"/>
    </row>
    <row r="686" spans="1:8" x14ac:dyDescent="0.25">
      <c r="A686" s="34"/>
      <c r="B686" s="42"/>
      <c r="C686" s="43"/>
      <c r="D686" s="43"/>
      <c r="E686" s="43"/>
      <c r="F686" s="43"/>
      <c r="G686" s="43"/>
      <c r="H686" s="43"/>
    </row>
    <row r="687" spans="1:8" x14ac:dyDescent="0.25">
      <c r="A687" s="34"/>
      <c r="B687" s="42"/>
      <c r="C687" s="43"/>
      <c r="D687" s="43"/>
      <c r="E687" s="43"/>
      <c r="F687" s="43"/>
      <c r="G687" s="43"/>
      <c r="H687" s="43"/>
    </row>
    <row r="688" spans="1:8" x14ac:dyDescent="0.25">
      <c r="A688" s="34"/>
      <c r="B688" s="42"/>
      <c r="C688" s="43"/>
      <c r="D688" s="43"/>
      <c r="E688" s="43"/>
      <c r="F688" s="43"/>
      <c r="G688" s="43"/>
      <c r="H688" s="43"/>
    </row>
    <row r="689" spans="1:8" x14ac:dyDescent="0.25">
      <c r="A689" s="34"/>
      <c r="B689" s="42"/>
      <c r="C689" s="43"/>
      <c r="D689" s="43"/>
      <c r="E689" s="43"/>
      <c r="F689" s="43"/>
      <c r="G689" s="43"/>
      <c r="H689" s="43"/>
    </row>
    <row r="690" spans="1:8" x14ac:dyDescent="0.25">
      <c r="A690" s="34"/>
      <c r="B690" s="42"/>
      <c r="C690" s="43"/>
      <c r="D690" s="43"/>
      <c r="E690" s="43"/>
      <c r="F690" s="43"/>
      <c r="G690" s="43"/>
      <c r="H690" s="43"/>
    </row>
    <row r="691" spans="1:8" x14ac:dyDescent="0.25">
      <c r="A691" s="34"/>
      <c r="B691" s="42"/>
      <c r="C691" s="43"/>
      <c r="D691" s="43"/>
      <c r="E691" s="43"/>
      <c r="F691" s="43"/>
      <c r="G691" s="43"/>
      <c r="H691" s="43"/>
    </row>
    <row r="692" spans="1:8" x14ac:dyDescent="0.25">
      <c r="A692" s="34"/>
      <c r="B692" s="42"/>
      <c r="C692" s="43"/>
      <c r="D692" s="43"/>
      <c r="E692" s="43"/>
      <c r="F692" s="43"/>
      <c r="G692" s="43"/>
      <c r="H692" s="43"/>
    </row>
    <row r="693" spans="1:8" x14ac:dyDescent="0.25">
      <c r="A693" s="34"/>
      <c r="B693" s="42"/>
      <c r="C693" s="43"/>
      <c r="D693" s="43"/>
      <c r="E693" s="43"/>
      <c r="F693" s="43"/>
      <c r="G693" s="43"/>
      <c r="H693" s="43"/>
    </row>
    <row r="694" spans="1:8" x14ac:dyDescent="0.25">
      <c r="A694" s="34"/>
      <c r="B694" s="42"/>
      <c r="C694" s="43"/>
      <c r="D694" s="43"/>
      <c r="E694" s="43"/>
      <c r="F694" s="43"/>
      <c r="G694" s="43"/>
      <c r="H694" s="43"/>
    </row>
    <row r="695" spans="1:8" x14ac:dyDescent="0.25">
      <c r="A695" s="34"/>
      <c r="B695" s="42"/>
      <c r="C695" s="43"/>
      <c r="D695" s="43"/>
      <c r="E695" s="43"/>
      <c r="F695" s="43"/>
      <c r="G695" s="43"/>
      <c r="H695" s="43"/>
    </row>
    <row r="696" spans="1:8" x14ac:dyDescent="0.25">
      <c r="A696" s="34"/>
      <c r="B696" s="42"/>
      <c r="C696" s="43"/>
      <c r="D696" s="43"/>
      <c r="E696" s="43"/>
      <c r="F696" s="43"/>
      <c r="G696" s="43"/>
      <c r="H696" s="43"/>
    </row>
    <row r="697" spans="1:8" x14ac:dyDescent="0.25">
      <c r="A697" s="34"/>
      <c r="B697" s="42"/>
      <c r="C697" s="43"/>
      <c r="D697" s="43"/>
      <c r="E697" s="43"/>
      <c r="F697" s="43"/>
      <c r="G697" s="43"/>
      <c r="H697" s="43"/>
    </row>
    <row r="698" spans="1:8" x14ac:dyDescent="0.25">
      <c r="A698" s="34"/>
      <c r="B698" s="42"/>
      <c r="C698" s="43"/>
      <c r="D698" s="43"/>
      <c r="E698" s="43"/>
      <c r="F698" s="43"/>
      <c r="G698" s="43"/>
      <c r="H698" s="43"/>
    </row>
    <row r="699" spans="1:8" x14ac:dyDescent="0.25">
      <c r="A699" s="34"/>
      <c r="B699" s="42"/>
      <c r="C699" s="43"/>
      <c r="D699" s="43"/>
      <c r="E699" s="43"/>
      <c r="F699" s="43"/>
      <c r="G699" s="43"/>
      <c r="H699" s="43"/>
    </row>
    <row r="700" spans="1:8" x14ac:dyDescent="0.25">
      <c r="A700" s="34"/>
      <c r="B700" s="42"/>
      <c r="C700" s="43"/>
      <c r="D700" s="43"/>
      <c r="E700" s="43"/>
      <c r="F700" s="43"/>
      <c r="G700" s="43"/>
      <c r="H700" s="43"/>
    </row>
    <row r="701" spans="1:8" x14ac:dyDescent="0.25">
      <c r="A701" s="34"/>
      <c r="B701" s="42"/>
      <c r="C701" s="43"/>
      <c r="D701" s="43"/>
      <c r="E701" s="43"/>
      <c r="F701" s="43"/>
      <c r="G701" s="43"/>
      <c r="H701" s="43"/>
    </row>
    <row r="702" spans="1:8" x14ac:dyDescent="0.25">
      <c r="A702" s="34"/>
      <c r="B702" s="42"/>
      <c r="C702" s="43"/>
      <c r="D702" s="43"/>
      <c r="E702" s="43"/>
      <c r="F702" s="43"/>
      <c r="G702" s="43"/>
      <c r="H702" s="43"/>
    </row>
    <row r="703" spans="1:8" x14ac:dyDescent="0.25">
      <c r="A703" s="34"/>
      <c r="B703" s="42"/>
      <c r="C703" s="43"/>
      <c r="D703" s="43"/>
      <c r="E703" s="43"/>
      <c r="F703" s="43"/>
      <c r="G703" s="43"/>
      <c r="H703" s="43"/>
    </row>
    <row r="704" spans="1:8" x14ac:dyDescent="0.25">
      <c r="A704" s="34"/>
      <c r="B704" s="42"/>
      <c r="C704" s="43"/>
      <c r="D704" s="43"/>
      <c r="E704" s="43"/>
      <c r="F704" s="43"/>
      <c r="G704" s="43"/>
      <c r="H704" s="43"/>
    </row>
    <row r="705" spans="1:8" x14ac:dyDescent="0.25">
      <c r="A705" s="34"/>
      <c r="B705" s="42"/>
      <c r="C705" s="43"/>
      <c r="D705" s="43"/>
      <c r="E705" s="43"/>
      <c r="F705" s="43"/>
      <c r="G705" s="43"/>
      <c r="H705" s="43"/>
    </row>
    <row r="706" spans="1:8" x14ac:dyDescent="0.25">
      <c r="A706" s="34"/>
      <c r="B706" s="42"/>
      <c r="C706" s="43"/>
      <c r="D706" s="43"/>
      <c r="E706" s="43"/>
      <c r="F706" s="43"/>
      <c r="G706" s="43"/>
      <c r="H706" s="43"/>
    </row>
    <row r="707" spans="1:8" x14ac:dyDescent="0.25">
      <c r="A707" s="34"/>
      <c r="B707" s="42"/>
      <c r="C707" s="43"/>
      <c r="D707" s="43"/>
      <c r="E707" s="43"/>
      <c r="F707" s="43"/>
      <c r="G707" s="43"/>
      <c r="H707" s="43"/>
    </row>
    <row r="708" spans="1:8" x14ac:dyDescent="0.25">
      <c r="A708" s="34"/>
      <c r="B708" s="42"/>
      <c r="C708" s="43"/>
      <c r="D708" s="43"/>
      <c r="E708" s="43"/>
      <c r="F708" s="43"/>
      <c r="G708" s="43"/>
      <c r="H708" s="43"/>
    </row>
    <row r="709" spans="1:8" x14ac:dyDescent="0.25">
      <c r="A709" s="34"/>
      <c r="B709" s="42"/>
      <c r="C709" s="43"/>
      <c r="D709" s="43"/>
      <c r="E709" s="43"/>
      <c r="F709" s="43"/>
      <c r="G709" s="43"/>
      <c r="H709" s="43"/>
    </row>
    <row r="710" spans="1:8" x14ac:dyDescent="0.25">
      <c r="A710" s="34"/>
      <c r="B710" s="42"/>
      <c r="C710" s="43"/>
      <c r="D710" s="43"/>
      <c r="E710" s="43"/>
      <c r="F710" s="43"/>
      <c r="G710" s="43"/>
      <c r="H710" s="43"/>
    </row>
    <row r="711" spans="1:8" x14ac:dyDescent="0.25">
      <c r="A711" s="34"/>
      <c r="B711" s="42"/>
      <c r="C711" s="43"/>
      <c r="D711" s="43"/>
      <c r="E711" s="43"/>
      <c r="F711" s="43"/>
      <c r="G711" s="43"/>
      <c r="H711" s="43"/>
    </row>
    <row r="712" spans="1:8" x14ac:dyDescent="0.25">
      <c r="A712" s="34"/>
      <c r="B712" s="42"/>
      <c r="C712" s="43"/>
      <c r="D712" s="43"/>
      <c r="E712" s="43"/>
      <c r="F712" s="43"/>
      <c r="G712" s="43"/>
      <c r="H712" s="43"/>
    </row>
    <row r="713" spans="1:8" x14ac:dyDescent="0.25">
      <c r="A713" s="34"/>
      <c r="B713" s="42"/>
      <c r="C713" s="43"/>
      <c r="D713" s="43"/>
      <c r="E713" s="43"/>
      <c r="F713" s="43"/>
      <c r="G713" s="43"/>
      <c r="H713" s="43"/>
    </row>
    <row r="714" spans="1:8" x14ac:dyDescent="0.25">
      <c r="A714" s="34"/>
      <c r="B714" s="42"/>
      <c r="C714" s="43"/>
      <c r="D714" s="43"/>
      <c r="E714" s="43"/>
      <c r="F714" s="43"/>
      <c r="G714" s="43"/>
      <c r="H714" s="43"/>
    </row>
    <row r="715" spans="1:8" x14ac:dyDescent="0.25">
      <c r="A715" s="34"/>
      <c r="B715" s="42"/>
      <c r="C715" s="43"/>
      <c r="D715" s="43"/>
      <c r="E715" s="43"/>
      <c r="F715" s="43"/>
      <c r="G715" s="43"/>
      <c r="H715" s="43"/>
    </row>
    <row r="716" spans="1:8" x14ac:dyDescent="0.25">
      <c r="A716" s="34"/>
      <c r="B716" s="42"/>
      <c r="C716" s="43"/>
      <c r="D716" s="43"/>
      <c r="E716" s="43"/>
      <c r="F716" s="43"/>
      <c r="G716" s="43"/>
      <c r="H716" s="43"/>
    </row>
    <row r="717" spans="1:8" x14ac:dyDescent="0.25">
      <c r="A717" s="34"/>
      <c r="B717" s="42"/>
      <c r="C717" s="43"/>
      <c r="D717" s="43"/>
      <c r="E717" s="43"/>
      <c r="F717" s="43"/>
      <c r="G717" s="43"/>
      <c r="H717" s="43"/>
    </row>
    <row r="718" spans="1:8" x14ac:dyDescent="0.25">
      <c r="A718" s="34"/>
      <c r="B718" s="42"/>
      <c r="C718" s="43"/>
      <c r="D718" s="43"/>
      <c r="E718" s="43"/>
      <c r="F718" s="43"/>
      <c r="G718" s="43"/>
      <c r="H718" s="43"/>
    </row>
    <row r="719" spans="1:8" x14ac:dyDescent="0.25">
      <c r="A719" s="34"/>
      <c r="B719" s="42"/>
      <c r="C719" s="43"/>
      <c r="D719" s="43"/>
      <c r="E719" s="43"/>
      <c r="F719" s="43"/>
      <c r="G719" s="43"/>
      <c r="H719" s="43"/>
    </row>
    <row r="720" spans="1:8" x14ac:dyDescent="0.25">
      <c r="A720" s="34"/>
      <c r="B720" s="42"/>
      <c r="C720" s="43"/>
      <c r="D720" s="43"/>
      <c r="E720" s="43"/>
      <c r="F720" s="43"/>
      <c r="G720" s="43"/>
      <c r="H720" s="43"/>
    </row>
    <row r="721" spans="1:8" x14ac:dyDescent="0.25">
      <c r="A721" s="34"/>
      <c r="B721" s="42"/>
      <c r="C721" s="43"/>
      <c r="D721" s="43"/>
      <c r="E721" s="43"/>
      <c r="F721" s="43"/>
      <c r="G721" s="43"/>
      <c r="H721" s="43"/>
    </row>
    <row r="722" spans="1:8" x14ac:dyDescent="0.25">
      <c r="A722" s="34"/>
      <c r="B722" s="42"/>
      <c r="C722" s="43"/>
      <c r="D722" s="43"/>
      <c r="E722" s="43"/>
      <c r="F722" s="43"/>
      <c r="G722" s="43"/>
      <c r="H722" s="43"/>
    </row>
    <row r="723" spans="1:8" x14ac:dyDescent="0.25">
      <c r="A723" s="34"/>
      <c r="B723" s="42"/>
      <c r="C723" s="43"/>
      <c r="D723" s="43"/>
      <c r="E723" s="43"/>
      <c r="F723" s="43"/>
      <c r="G723" s="43"/>
      <c r="H723" s="43"/>
    </row>
    <row r="724" spans="1:8" x14ac:dyDescent="0.25">
      <c r="A724" s="34"/>
      <c r="B724" s="42"/>
      <c r="C724" s="43"/>
      <c r="D724" s="43"/>
      <c r="E724" s="43"/>
      <c r="F724" s="43"/>
      <c r="G724" s="43"/>
      <c r="H724" s="43"/>
    </row>
    <row r="725" spans="1:8" x14ac:dyDescent="0.25">
      <c r="A725" s="34"/>
      <c r="B725" s="42"/>
      <c r="C725" s="43"/>
      <c r="D725" s="43"/>
      <c r="E725" s="43"/>
      <c r="F725" s="43"/>
      <c r="G725" s="43"/>
      <c r="H725" s="43"/>
    </row>
    <row r="726" spans="1:8" x14ac:dyDescent="0.25">
      <c r="A726" s="34"/>
      <c r="B726" s="42"/>
      <c r="C726" s="43"/>
      <c r="D726" s="43"/>
      <c r="E726" s="43"/>
      <c r="F726" s="43"/>
      <c r="G726" s="43"/>
      <c r="H726" s="43"/>
    </row>
    <row r="727" spans="1:8" x14ac:dyDescent="0.25">
      <c r="A727" s="34"/>
      <c r="B727" s="42"/>
      <c r="C727" s="43"/>
      <c r="D727" s="43"/>
      <c r="E727" s="43"/>
      <c r="F727" s="43"/>
      <c r="G727" s="43"/>
      <c r="H727" s="43"/>
    </row>
    <row r="728" spans="1:8" x14ac:dyDescent="0.25">
      <c r="A728" s="34"/>
      <c r="B728" s="42"/>
      <c r="C728" s="43"/>
      <c r="D728" s="43"/>
      <c r="E728" s="43"/>
      <c r="F728" s="43"/>
      <c r="G728" s="43"/>
      <c r="H728" s="43"/>
    </row>
    <row r="729" spans="1:8" x14ac:dyDescent="0.25">
      <c r="A729" s="34"/>
      <c r="B729" s="42"/>
      <c r="C729" s="43"/>
      <c r="D729" s="43"/>
      <c r="E729" s="43"/>
      <c r="F729" s="43"/>
      <c r="G729" s="43"/>
      <c r="H729" s="43"/>
    </row>
    <row r="730" spans="1:8" x14ac:dyDescent="0.25">
      <c r="A730" s="34"/>
      <c r="B730" s="42"/>
      <c r="C730" s="43"/>
      <c r="D730" s="43"/>
      <c r="E730" s="43"/>
      <c r="F730" s="43"/>
      <c r="G730" s="43"/>
      <c r="H730" s="43"/>
    </row>
    <row r="731" spans="1:8" x14ac:dyDescent="0.25">
      <c r="A731" s="34"/>
      <c r="B731" s="42"/>
      <c r="C731" s="43"/>
      <c r="D731" s="43"/>
      <c r="E731" s="43"/>
      <c r="F731" s="43"/>
      <c r="G731" s="43"/>
      <c r="H731" s="43"/>
    </row>
    <row r="732" spans="1:8" x14ac:dyDescent="0.25">
      <c r="A732" s="34"/>
      <c r="B732" s="42"/>
      <c r="C732" s="43"/>
      <c r="D732" s="43"/>
      <c r="E732" s="43"/>
      <c r="F732" s="43"/>
      <c r="G732" s="43"/>
      <c r="H732" s="43"/>
    </row>
    <row r="733" spans="1:8" x14ac:dyDescent="0.25">
      <c r="A733" s="34"/>
      <c r="B733" s="42"/>
      <c r="C733" s="43"/>
      <c r="D733" s="43"/>
      <c r="E733" s="43"/>
      <c r="F733" s="43"/>
      <c r="G733" s="43"/>
      <c r="H733" s="43"/>
    </row>
    <row r="734" spans="1:8" x14ac:dyDescent="0.25">
      <c r="A734" s="34"/>
      <c r="B734" s="42"/>
      <c r="C734" s="43"/>
      <c r="D734" s="43"/>
      <c r="E734" s="43"/>
      <c r="F734" s="43"/>
      <c r="G734" s="43"/>
      <c r="H734" s="43"/>
    </row>
    <row r="735" spans="1:8" x14ac:dyDescent="0.25">
      <c r="A735" s="34"/>
      <c r="B735" s="42"/>
      <c r="C735" s="43"/>
      <c r="D735" s="43"/>
      <c r="E735" s="43"/>
      <c r="F735" s="43"/>
      <c r="G735" s="43"/>
      <c r="H735" s="43"/>
    </row>
    <row r="736" spans="1:8" x14ac:dyDescent="0.25">
      <c r="A736" s="34"/>
      <c r="B736" s="42"/>
      <c r="C736" s="43"/>
      <c r="D736" s="43"/>
      <c r="E736" s="43"/>
      <c r="F736" s="43"/>
      <c r="G736" s="43"/>
      <c r="H736" s="43"/>
    </row>
    <row r="737" spans="1:8" x14ac:dyDescent="0.25">
      <c r="A737" s="34"/>
      <c r="B737" s="42"/>
      <c r="C737" s="43"/>
      <c r="D737" s="43"/>
      <c r="E737" s="43"/>
      <c r="F737" s="43"/>
      <c r="G737" s="43"/>
      <c r="H737" s="43"/>
    </row>
    <row r="738" spans="1:8" x14ac:dyDescent="0.25">
      <c r="A738" s="34"/>
      <c r="B738" s="42"/>
      <c r="C738" s="43"/>
      <c r="D738" s="43"/>
      <c r="E738" s="43"/>
      <c r="F738" s="43"/>
      <c r="G738" s="43"/>
      <c r="H738" s="43"/>
    </row>
    <row r="739" spans="1:8" x14ac:dyDescent="0.25">
      <c r="A739" s="34"/>
      <c r="B739" s="42"/>
      <c r="C739" s="43"/>
      <c r="D739" s="43"/>
      <c r="E739" s="43"/>
      <c r="F739" s="43"/>
      <c r="G739" s="43"/>
      <c r="H739" s="43"/>
    </row>
    <row r="740" spans="1:8" x14ac:dyDescent="0.25">
      <c r="A740" s="34"/>
      <c r="B740" s="42"/>
      <c r="C740" s="43"/>
      <c r="D740" s="43"/>
      <c r="E740" s="43"/>
      <c r="F740" s="43"/>
      <c r="G740" s="43"/>
      <c r="H740" s="43"/>
    </row>
    <row r="741" spans="1:8" x14ac:dyDescent="0.25">
      <c r="A741" s="34"/>
      <c r="B741" s="42"/>
      <c r="C741" s="43"/>
      <c r="D741" s="43"/>
      <c r="E741" s="43"/>
      <c r="F741" s="43"/>
      <c r="G741" s="43"/>
      <c r="H741" s="43"/>
    </row>
    <row r="742" spans="1:8" x14ac:dyDescent="0.25">
      <c r="A742" s="34"/>
      <c r="B742" s="42"/>
      <c r="C742" s="43"/>
      <c r="D742" s="43"/>
      <c r="E742" s="43"/>
      <c r="F742" s="43"/>
      <c r="G742" s="43"/>
      <c r="H742" s="43"/>
    </row>
    <row r="743" spans="1:8" x14ac:dyDescent="0.25">
      <c r="A743" s="34"/>
      <c r="B743" s="42"/>
      <c r="C743" s="43"/>
      <c r="D743" s="43"/>
      <c r="E743" s="43"/>
      <c r="F743" s="43"/>
      <c r="G743" s="43"/>
      <c r="H743" s="43"/>
    </row>
    <row r="744" spans="1:8" x14ac:dyDescent="0.25">
      <c r="A744" s="34"/>
      <c r="B744" s="42"/>
      <c r="C744" s="43"/>
      <c r="D744" s="43"/>
      <c r="E744" s="43"/>
      <c r="F744" s="43"/>
      <c r="G744" s="43"/>
      <c r="H744" s="43"/>
    </row>
    <row r="745" spans="1:8" x14ac:dyDescent="0.25">
      <c r="A745" s="34"/>
      <c r="B745" s="42"/>
      <c r="C745" s="43"/>
      <c r="D745" s="43"/>
      <c r="E745" s="43"/>
      <c r="F745" s="43"/>
      <c r="G745" s="43"/>
      <c r="H745" s="43"/>
    </row>
    <row r="746" spans="1:8" x14ac:dyDescent="0.25">
      <c r="A746" s="34"/>
      <c r="B746" s="42"/>
      <c r="C746" s="43"/>
      <c r="D746" s="43"/>
      <c r="E746" s="43"/>
      <c r="F746" s="43"/>
      <c r="G746" s="43"/>
      <c r="H746" s="43"/>
    </row>
    <row r="747" spans="1:8" x14ac:dyDescent="0.25">
      <c r="A747" s="34"/>
      <c r="B747" s="42"/>
      <c r="C747" s="43"/>
      <c r="D747" s="43"/>
      <c r="E747" s="43"/>
      <c r="F747" s="43"/>
      <c r="G747" s="43"/>
      <c r="H747" s="43"/>
    </row>
    <row r="748" spans="1:8" x14ac:dyDescent="0.25">
      <c r="A748" s="34"/>
      <c r="B748" s="42"/>
      <c r="C748" s="43"/>
      <c r="D748" s="43"/>
      <c r="E748" s="43"/>
      <c r="F748" s="43"/>
      <c r="G748" s="43"/>
      <c r="H748" s="43"/>
    </row>
    <row r="749" spans="1:8" x14ac:dyDescent="0.25">
      <c r="A749" s="34"/>
      <c r="B749" s="42"/>
      <c r="C749" s="43"/>
      <c r="D749" s="43"/>
      <c r="E749" s="43"/>
      <c r="F749" s="43"/>
      <c r="G749" s="43"/>
      <c r="H749" s="43"/>
    </row>
    <row r="750" spans="1:8" x14ac:dyDescent="0.25">
      <c r="A750" s="34"/>
      <c r="B750" s="42"/>
      <c r="C750" s="43"/>
      <c r="D750" s="43"/>
      <c r="E750" s="43"/>
      <c r="F750" s="43"/>
      <c r="G750" s="43"/>
      <c r="H750" s="43"/>
    </row>
    <row r="751" spans="1:8" x14ac:dyDescent="0.25">
      <c r="A751" s="34"/>
      <c r="B751" s="42"/>
      <c r="C751" s="43"/>
      <c r="D751" s="43"/>
      <c r="E751" s="43"/>
      <c r="F751" s="43"/>
      <c r="G751" s="43"/>
      <c r="H751" s="43"/>
    </row>
    <row r="752" spans="1:8" x14ac:dyDescent="0.25">
      <c r="A752" s="34"/>
      <c r="B752" s="42"/>
      <c r="C752" s="43"/>
      <c r="D752" s="43"/>
      <c r="E752" s="43"/>
      <c r="F752" s="43"/>
      <c r="G752" s="43"/>
      <c r="H752" s="43"/>
    </row>
    <row r="753" spans="1:8" x14ac:dyDescent="0.25">
      <c r="A753" s="34"/>
      <c r="B753" s="42"/>
      <c r="C753" s="43"/>
      <c r="D753" s="43"/>
      <c r="E753" s="43"/>
      <c r="F753" s="43"/>
      <c r="G753" s="43"/>
      <c r="H753" s="43"/>
    </row>
    <row r="754" spans="1:8" x14ac:dyDescent="0.25">
      <c r="A754" s="34"/>
      <c r="B754" s="42"/>
      <c r="C754" s="43"/>
      <c r="D754" s="43"/>
      <c r="E754" s="43"/>
      <c r="F754" s="43"/>
      <c r="G754" s="43"/>
      <c r="H754" s="43"/>
    </row>
    <row r="755" spans="1:8" x14ac:dyDescent="0.25">
      <c r="A755" s="34"/>
      <c r="B755" s="42"/>
      <c r="C755" s="43"/>
      <c r="D755" s="43"/>
      <c r="E755" s="43"/>
      <c r="F755" s="43"/>
      <c r="G755" s="43"/>
      <c r="H755" s="43"/>
    </row>
    <row r="756" spans="1:8" x14ac:dyDescent="0.25">
      <c r="A756" s="34"/>
      <c r="B756" s="42"/>
      <c r="C756" s="43"/>
      <c r="D756" s="43"/>
      <c r="E756" s="43"/>
      <c r="F756" s="43"/>
      <c r="G756" s="43"/>
      <c r="H756" s="43"/>
    </row>
    <row r="757" spans="1:8" x14ac:dyDescent="0.25">
      <c r="A757" s="34"/>
      <c r="B757" s="42"/>
      <c r="C757" s="43"/>
      <c r="D757" s="43"/>
      <c r="E757" s="43"/>
      <c r="F757" s="43"/>
      <c r="G757" s="43"/>
      <c r="H757" s="43"/>
    </row>
    <row r="758" spans="1:8" x14ac:dyDescent="0.25">
      <c r="A758" s="34"/>
      <c r="B758" s="42"/>
      <c r="C758" s="43"/>
      <c r="D758" s="43"/>
      <c r="E758" s="43"/>
      <c r="F758" s="43"/>
      <c r="G758" s="43"/>
      <c r="H758" s="43"/>
    </row>
    <row r="759" spans="1:8" x14ac:dyDescent="0.25">
      <c r="A759" s="34"/>
      <c r="B759" s="42"/>
      <c r="C759" s="43"/>
      <c r="D759" s="43"/>
      <c r="E759" s="43"/>
      <c r="F759" s="43"/>
      <c r="G759" s="43"/>
      <c r="H759" s="43"/>
    </row>
    <row r="760" spans="1:8" x14ac:dyDescent="0.25">
      <c r="A760" s="34"/>
      <c r="B760" s="42"/>
      <c r="C760" s="43"/>
      <c r="D760" s="43"/>
      <c r="E760" s="43"/>
      <c r="F760" s="43"/>
      <c r="G760" s="43"/>
      <c r="H760" s="43"/>
    </row>
    <row r="761" spans="1:8" x14ac:dyDescent="0.25">
      <c r="A761" s="34"/>
      <c r="B761" s="42"/>
      <c r="C761" s="43"/>
      <c r="D761" s="43"/>
      <c r="E761" s="43"/>
      <c r="F761" s="43"/>
      <c r="G761" s="43"/>
      <c r="H761" s="43"/>
    </row>
    <row r="762" spans="1:8" x14ac:dyDescent="0.25">
      <c r="A762" s="34"/>
      <c r="B762" s="42"/>
      <c r="C762" s="43"/>
      <c r="D762" s="43"/>
      <c r="E762" s="43"/>
      <c r="F762" s="43"/>
      <c r="G762" s="43"/>
      <c r="H762" s="43"/>
    </row>
    <row r="763" spans="1:8" x14ac:dyDescent="0.25">
      <c r="A763" s="34"/>
      <c r="B763" s="42"/>
      <c r="C763" s="43"/>
      <c r="D763" s="43"/>
      <c r="E763" s="43"/>
      <c r="F763" s="43"/>
      <c r="G763" s="43"/>
      <c r="H763" s="43"/>
    </row>
    <row r="764" spans="1:8" x14ac:dyDescent="0.25">
      <c r="A764" s="34"/>
      <c r="B764" s="42"/>
      <c r="C764" s="43"/>
      <c r="D764" s="43"/>
      <c r="E764" s="43"/>
      <c r="F764" s="43"/>
      <c r="G764" s="43"/>
      <c r="H764" s="43"/>
    </row>
    <row r="765" spans="1:8" x14ac:dyDescent="0.25">
      <c r="A765" s="34"/>
      <c r="B765" s="42"/>
      <c r="C765" s="43"/>
      <c r="D765" s="43"/>
      <c r="E765" s="43"/>
      <c r="F765" s="43"/>
      <c r="G765" s="43"/>
      <c r="H765" s="43"/>
    </row>
    <row r="766" spans="1:8" x14ac:dyDescent="0.25">
      <c r="A766" s="34"/>
      <c r="B766" s="42"/>
      <c r="C766" s="43"/>
      <c r="D766" s="43"/>
      <c r="E766" s="43"/>
      <c r="F766" s="43"/>
      <c r="G766" s="43"/>
      <c r="H766" s="43"/>
    </row>
    <row r="767" spans="1:8" x14ac:dyDescent="0.25">
      <c r="A767" s="34"/>
      <c r="B767" s="42"/>
      <c r="C767" s="43"/>
      <c r="D767" s="43"/>
      <c r="E767" s="43"/>
      <c r="F767" s="43"/>
      <c r="G767" s="43"/>
      <c r="H767" s="43"/>
    </row>
    <row r="768" spans="1:8" x14ac:dyDescent="0.25">
      <c r="A768" s="34"/>
      <c r="B768" s="42"/>
      <c r="C768" s="43"/>
      <c r="D768" s="43"/>
      <c r="E768" s="43"/>
      <c r="F768" s="43"/>
      <c r="G768" s="43"/>
      <c r="H768" s="43"/>
    </row>
    <row r="769" spans="1:8" x14ac:dyDescent="0.25">
      <c r="A769" s="34"/>
      <c r="B769" s="42"/>
      <c r="C769" s="43"/>
      <c r="D769" s="43"/>
      <c r="E769" s="43"/>
      <c r="F769" s="43"/>
      <c r="G769" s="43"/>
      <c r="H769" s="43"/>
    </row>
    <row r="770" spans="1:8" x14ac:dyDescent="0.25">
      <c r="A770" s="34"/>
      <c r="B770" s="42"/>
      <c r="C770" s="43"/>
      <c r="D770" s="43"/>
      <c r="E770" s="43"/>
      <c r="F770" s="43"/>
      <c r="G770" s="43"/>
      <c r="H770" s="43"/>
    </row>
    <row r="771" spans="1:8" x14ac:dyDescent="0.25">
      <c r="A771" s="34"/>
      <c r="B771" s="42"/>
      <c r="C771" s="43"/>
      <c r="D771" s="43"/>
      <c r="E771" s="43"/>
      <c r="F771" s="43"/>
      <c r="G771" s="43"/>
      <c r="H771" s="43"/>
    </row>
    <row r="772" spans="1:8" x14ac:dyDescent="0.25">
      <c r="A772" s="34"/>
      <c r="B772" s="42"/>
      <c r="C772" s="43"/>
      <c r="D772" s="43"/>
      <c r="E772" s="43"/>
      <c r="F772" s="43"/>
      <c r="G772" s="43"/>
      <c r="H772" s="43"/>
    </row>
    <row r="773" spans="1:8" x14ac:dyDescent="0.25">
      <c r="A773" s="34"/>
      <c r="B773" s="42"/>
      <c r="C773" s="43"/>
      <c r="D773" s="43"/>
      <c r="E773" s="43"/>
      <c r="F773" s="43"/>
      <c r="G773" s="43"/>
      <c r="H773" s="43"/>
    </row>
    <row r="774" spans="1:8" x14ac:dyDescent="0.25">
      <c r="A774" s="34"/>
      <c r="B774" s="42"/>
      <c r="C774" s="43"/>
      <c r="D774" s="43"/>
      <c r="E774" s="43"/>
      <c r="F774" s="43"/>
      <c r="G774" s="43"/>
      <c r="H774" s="43"/>
    </row>
    <row r="775" spans="1:8" x14ac:dyDescent="0.25">
      <c r="A775" s="34"/>
      <c r="B775" s="42"/>
      <c r="C775" s="43"/>
      <c r="D775" s="43"/>
      <c r="E775" s="43"/>
      <c r="F775" s="43"/>
      <c r="G775" s="43"/>
      <c r="H775" s="43"/>
    </row>
    <row r="776" spans="1:8" x14ac:dyDescent="0.25">
      <c r="A776" s="34"/>
      <c r="B776" s="42"/>
      <c r="C776" s="43"/>
      <c r="D776" s="43"/>
      <c r="E776" s="43"/>
      <c r="F776" s="43"/>
      <c r="G776" s="43"/>
      <c r="H776" s="43"/>
    </row>
    <row r="777" spans="1:8" x14ac:dyDescent="0.25">
      <c r="A777" s="34"/>
      <c r="B777" s="42"/>
      <c r="C777" s="43"/>
      <c r="D777" s="43"/>
      <c r="E777" s="43"/>
      <c r="F777" s="43"/>
      <c r="G777" s="43"/>
      <c r="H777" s="43"/>
    </row>
    <row r="778" spans="1:8" x14ac:dyDescent="0.25">
      <c r="A778" s="34"/>
      <c r="B778" s="42"/>
      <c r="C778" s="43"/>
      <c r="D778" s="43"/>
      <c r="E778" s="43"/>
      <c r="F778" s="43"/>
      <c r="G778" s="43"/>
      <c r="H778" s="43"/>
    </row>
    <row r="779" spans="1:8" x14ac:dyDescent="0.25">
      <c r="A779" s="34"/>
      <c r="B779" s="42"/>
      <c r="C779" s="43"/>
      <c r="D779" s="43"/>
      <c r="E779" s="43"/>
      <c r="F779" s="43"/>
      <c r="G779" s="43"/>
      <c r="H779" s="43"/>
    </row>
    <row r="780" spans="1:8" x14ac:dyDescent="0.25">
      <c r="A780" s="34"/>
      <c r="B780" s="42"/>
      <c r="C780" s="43"/>
      <c r="D780" s="43"/>
      <c r="E780" s="43"/>
      <c r="F780" s="43"/>
      <c r="G780" s="43"/>
      <c r="H780" s="43"/>
    </row>
    <row r="781" spans="1:8" x14ac:dyDescent="0.25">
      <c r="A781" s="34"/>
      <c r="B781" s="42"/>
      <c r="C781" s="43"/>
      <c r="D781" s="43"/>
      <c r="E781" s="43"/>
      <c r="F781" s="43"/>
      <c r="G781" s="43"/>
      <c r="H781" s="43"/>
    </row>
    <row r="782" spans="1:8" x14ac:dyDescent="0.25">
      <c r="A782" s="34"/>
      <c r="B782" s="42"/>
      <c r="C782" s="43"/>
      <c r="D782" s="43"/>
      <c r="E782" s="43"/>
      <c r="F782" s="43"/>
      <c r="G782" s="43"/>
      <c r="H782" s="43"/>
    </row>
    <row r="783" spans="1:8" x14ac:dyDescent="0.25">
      <c r="A783" s="34"/>
      <c r="B783" s="42"/>
      <c r="C783" s="43"/>
      <c r="D783" s="43"/>
      <c r="E783" s="43"/>
      <c r="F783" s="43"/>
      <c r="G783" s="43"/>
      <c r="H783" s="43"/>
    </row>
    <row r="784" spans="1:8" x14ac:dyDescent="0.25">
      <c r="A784" s="34"/>
      <c r="B784" s="42"/>
      <c r="C784" s="43"/>
      <c r="D784" s="43"/>
      <c r="E784" s="43"/>
      <c r="F784" s="43"/>
      <c r="G784" s="43"/>
      <c r="H784" s="43"/>
    </row>
    <row r="785" spans="1:8" x14ac:dyDescent="0.25">
      <c r="A785" s="34"/>
      <c r="B785" s="42"/>
      <c r="C785" s="43"/>
      <c r="D785" s="43"/>
      <c r="E785" s="43"/>
      <c r="F785" s="43"/>
      <c r="G785" s="43"/>
      <c r="H785" s="43"/>
    </row>
    <row r="786" spans="1:8" x14ac:dyDescent="0.25">
      <c r="A786" s="34"/>
      <c r="B786" s="42"/>
      <c r="C786" s="43"/>
      <c r="D786" s="43"/>
      <c r="E786" s="43"/>
      <c r="F786" s="43"/>
      <c r="G786" s="43"/>
      <c r="H786" s="43"/>
    </row>
    <row r="787" spans="1:8" x14ac:dyDescent="0.25">
      <c r="A787" s="34"/>
      <c r="B787" s="42"/>
      <c r="C787" s="43"/>
      <c r="D787" s="43"/>
      <c r="E787" s="43"/>
      <c r="F787" s="43"/>
      <c r="G787" s="43"/>
      <c r="H787" s="43"/>
    </row>
    <row r="788" spans="1:8" x14ac:dyDescent="0.25">
      <c r="A788" s="34"/>
      <c r="B788" s="42"/>
      <c r="C788" s="43"/>
      <c r="D788" s="43"/>
      <c r="E788" s="43"/>
      <c r="F788" s="43"/>
      <c r="G788" s="43"/>
      <c r="H788" s="43"/>
    </row>
    <row r="789" spans="1:8" x14ac:dyDescent="0.25">
      <c r="A789" s="34"/>
      <c r="B789" s="42"/>
      <c r="C789" s="43"/>
      <c r="D789" s="43"/>
      <c r="E789" s="43"/>
      <c r="F789" s="43"/>
      <c r="G789" s="43"/>
      <c r="H789" s="43"/>
    </row>
    <row r="790" spans="1:8" x14ac:dyDescent="0.25">
      <c r="A790" s="34"/>
      <c r="B790" s="42"/>
      <c r="C790" s="43"/>
      <c r="D790" s="43"/>
      <c r="E790" s="43"/>
      <c r="F790" s="43"/>
      <c r="G790" s="43"/>
      <c r="H790" s="43"/>
    </row>
    <row r="791" spans="1:8" x14ac:dyDescent="0.25">
      <c r="A791" s="34"/>
      <c r="B791" s="42"/>
      <c r="C791" s="43"/>
      <c r="D791" s="43"/>
      <c r="E791" s="43"/>
      <c r="F791" s="43"/>
      <c r="G791" s="43"/>
      <c r="H791" s="43"/>
    </row>
    <row r="792" spans="1:8" x14ac:dyDescent="0.25">
      <c r="A792" s="34"/>
      <c r="B792" s="42"/>
      <c r="C792" s="43"/>
      <c r="D792" s="43"/>
      <c r="E792" s="43"/>
      <c r="F792" s="43"/>
      <c r="G792" s="43"/>
      <c r="H792" s="43"/>
    </row>
    <row r="793" spans="1:8" x14ac:dyDescent="0.25">
      <c r="A793" s="34"/>
      <c r="B793" s="42"/>
      <c r="C793" s="43"/>
      <c r="D793" s="43"/>
      <c r="E793" s="43"/>
      <c r="F793" s="43"/>
      <c r="G793" s="43"/>
      <c r="H793" s="43"/>
    </row>
    <row r="794" spans="1:8" x14ac:dyDescent="0.25">
      <c r="A794" s="34"/>
      <c r="B794" s="42"/>
      <c r="C794" s="43"/>
      <c r="D794" s="43"/>
      <c r="E794" s="43"/>
      <c r="F794" s="43"/>
      <c r="G794" s="43"/>
      <c r="H794" s="43"/>
    </row>
    <row r="795" spans="1:8" x14ac:dyDescent="0.25">
      <c r="A795" s="34"/>
      <c r="B795" s="42"/>
      <c r="C795" s="43"/>
      <c r="D795" s="43"/>
      <c r="E795" s="43"/>
      <c r="F795" s="43"/>
      <c r="G795" s="43"/>
      <c r="H795" s="43"/>
    </row>
    <row r="796" spans="1:8" x14ac:dyDescent="0.25">
      <c r="A796" s="34"/>
      <c r="B796" s="42"/>
      <c r="C796" s="43"/>
      <c r="D796" s="43"/>
      <c r="E796" s="43"/>
      <c r="F796" s="43"/>
      <c r="G796" s="43"/>
      <c r="H796" s="43"/>
    </row>
    <row r="797" spans="1:8" x14ac:dyDescent="0.25">
      <c r="A797" s="34"/>
      <c r="B797" s="42"/>
      <c r="C797" s="43"/>
      <c r="D797" s="43"/>
      <c r="E797" s="43"/>
      <c r="F797" s="43"/>
      <c r="G797" s="43"/>
      <c r="H797" s="43"/>
    </row>
    <row r="798" spans="1:8" x14ac:dyDescent="0.25">
      <c r="A798" s="34"/>
      <c r="B798" s="42"/>
      <c r="C798" s="43"/>
      <c r="D798" s="43"/>
      <c r="E798" s="43"/>
      <c r="F798" s="43"/>
      <c r="G798" s="43"/>
      <c r="H798" s="43"/>
    </row>
    <row r="799" spans="1:8" x14ac:dyDescent="0.25">
      <c r="A799" s="34"/>
      <c r="B799" s="42"/>
      <c r="C799" s="43"/>
      <c r="D799" s="43"/>
      <c r="E799" s="43"/>
      <c r="F799" s="43"/>
      <c r="G799" s="43"/>
      <c r="H799" s="43"/>
    </row>
    <row r="800" spans="1:8" x14ac:dyDescent="0.25">
      <c r="A800" s="34"/>
      <c r="B800" s="42"/>
      <c r="C800" s="43"/>
      <c r="D800" s="43"/>
      <c r="E800" s="43"/>
      <c r="F800" s="43"/>
      <c r="G800" s="43"/>
      <c r="H800" s="43"/>
    </row>
    <row r="801" spans="1:8" x14ac:dyDescent="0.25">
      <c r="A801" s="34"/>
      <c r="B801" s="42"/>
      <c r="C801" s="43"/>
      <c r="D801" s="43"/>
      <c r="E801" s="43"/>
      <c r="F801" s="43"/>
      <c r="G801" s="43"/>
      <c r="H801" s="43"/>
    </row>
    <row r="802" spans="1:8" x14ac:dyDescent="0.25">
      <c r="A802" s="34"/>
      <c r="B802" s="42"/>
      <c r="C802" s="43"/>
      <c r="D802" s="43"/>
      <c r="E802" s="43"/>
      <c r="F802" s="43"/>
      <c r="G802" s="43"/>
      <c r="H802" s="43"/>
    </row>
    <row r="803" spans="1:8" x14ac:dyDescent="0.25">
      <c r="A803" s="34"/>
      <c r="B803" s="42"/>
      <c r="C803" s="43"/>
      <c r="D803" s="43"/>
      <c r="E803" s="43"/>
      <c r="F803" s="43"/>
      <c r="G803" s="43"/>
      <c r="H803" s="43"/>
    </row>
    <row r="804" spans="1:8" x14ac:dyDescent="0.25">
      <c r="A804" s="34"/>
      <c r="B804" s="42"/>
      <c r="C804" s="43"/>
      <c r="D804" s="43"/>
      <c r="E804" s="43"/>
      <c r="F804" s="43"/>
      <c r="G804" s="43"/>
      <c r="H804" s="43"/>
    </row>
    <row r="805" spans="1:8" x14ac:dyDescent="0.25">
      <c r="A805" s="34"/>
      <c r="B805" s="42"/>
      <c r="C805" s="43"/>
      <c r="D805" s="43"/>
      <c r="E805" s="43"/>
      <c r="F805" s="43"/>
      <c r="G805" s="43"/>
      <c r="H805" s="43"/>
    </row>
    <row r="806" spans="1:8" x14ac:dyDescent="0.25">
      <c r="A806" s="34"/>
      <c r="B806" s="42"/>
      <c r="C806" s="43"/>
      <c r="D806" s="43"/>
      <c r="E806" s="43"/>
      <c r="F806" s="43"/>
      <c r="G806" s="43"/>
      <c r="H806" s="43"/>
    </row>
    <row r="807" spans="1:8" x14ac:dyDescent="0.25">
      <c r="A807" s="34"/>
      <c r="B807" s="42"/>
      <c r="C807" s="43"/>
      <c r="D807" s="43"/>
      <c r="E807" s="43"/>
      <c r="F807" s="43"/>
      <c r="G807" s="43"/>
      <c r="H807" s="43"/>
    </row>
    <row r="808" spans="1:8" x14ac:dyDescent="0.25">
      <c r="A808" s="34"/>
      <c r="B808" s="42"/>
      <c r="C808" s="43"/>
      <c r="D808" s="43"/>
      <c r="E808" s="43"/>
      <c r="F808" s="43"/>
      <c r="G808" s="43"/>
      <c r="H808" s="43"/>
    </row>
    <row r="809" spans="1:8" x14ac:dyDescent="0.25">
      <c r="A809" s="34"/>
      <c r="B809" s="42"/>
      <c r="C809" s="43"/>
      <c r="D809" s="43"/>
      <c r="E809" s="43"/>
      <c r="F809" s="43"/>
      <c r="G809" s="43"/>
      <c r="H809" s="43"/>
    </row>
    <row r="810" spans="1:8" x14ac:dyDescent="0.25">
      <c r="A810" s="34"/>
      <c r="B810" s="42"/>
      <c r="C810" s="43"/>
      <c r="D810" s="43"/>
      <c r="E810" s="43"/>
      <c r="F810" s="43"/>
      <c r="G810" s="43"/>
      <c r="H810" s="43"/>
    </row>
    <row r="811" spans="1:8" x14ac:dyDescent="0.25">
      <c r="A811" s="34"/>
      <c r="B811" s="42"/>
      <c r="C811" s="43"/>
      <c r="D811" s="43"/>
      <c r="E811" s="43"/>
      <c r="F811" s="43"/>
      <c r="G811" s="43"/>
      <c r="H811" s="43"/>
    </row>
    <row r="812" spans="1:8" x14ac:dyDescent="0.25">
      <c r="A812" s="34"/>
      <c r="B812" s="42"/>
      <c r="C812" s="43"/>
      <c r="D812" s="43"/>
      <c r="E812" s="43"/>
      <c r="F812" s="43"/>
      <c r="G812" s="43"/>
      <c r="H812" s="43"/>
    </row>
    <row r="813" spans="1:8" x14ac:dyDescent="0.25">
      <c r="A813" s="34"/>
      <c r="B813" s="42"/>
      <c r="C813" s="43"/>
      <c r="D813" s="43"/>
      <c r="E813" s="43"/>
      <c r="F813" s="43"/>
      <c r="G813" s="43"/>
      <c r="H813" s="43"/>
    </row>
    <row r="814" spans="1:8" x14ac:dyDescent="0.25">
      <c r="A814" s="34"/>
      <c r="B814" s="42"/>
      <c r="C814" s="43"/>
      <c r="D814" s="43"/>
      <c r="E814" s="43"/>
      <c r="F814" s="43"/>
      <c r="G814" s="43"/>
      <c r="H814" s="43"/>
    </row>
    <row r="815" spans="1:8" x14ac:dyDescent="0.25">
      <c r="A815" s="34"/>
      <c r="B815" s="42"/>
      <c r="C815" s="43"/>
      <c r="D815" s="43"/>
      <c r="E815" s="43"/>
      <c r="F815" s="43"/>
      <c r="G815" s="43"/>
      <c r="H815" s="43"/>
    </row>
    <row r="816" spans="1:8" x14ac:dyDescent="0.25">
      <c r="A816" s="34"/>
      <c r="B816" s="42"/>
      <c r="C816" s="43"/>
      <c r="D816" s="43"/>
      <c r="E816" s="43"/>
      <c r="F816" s="43"/>
      <c r="G816" s="43"/>
      <c r="H816" s="43"/>
    </row>
  </sheetData>
  <sheetProtection password="827C" sheet="1" objects="1" scenarios="1"/>
  <mergeCells count="46">
    <mergeCell ref="A485:B485"/>
    <mergeCell ref="A488:B488"/>
    <mergeCell ref="A495:B495"/>
    <mergeCell ref="A482:B482"/>
    <mergeCell ref="A349:B349"/>
    <mergeCell ref="A362:B362"/>
    <mergeCell ref="A375:B375"/>
    <mergeCell ref="A376:B376"/>
    <mergeCell ref="A393:B393"/>
    <mergeCell ref="A410:B410"/>
    <mergeCell ref="A431:B431"/>
    <mergeCell ref="A450:B450"/>
    <mergeCell ref="A453:B453"/>
    <mergeCell ref="A476:B476"/>
    <mergeCell ref="A477:B477"/>
    <mergeCell ref="A332:B332"/>
    <mergeCell ref="A154:B154"/>
    <mergeCell ref="A155:B155"/>
    <mergeCell ref="A170:B170"/>
    <mergeCell ref="A179:B179"/>
    <mergeCell ref="A186:B186"/>
    <mergeCell ref="A193:B193"/>
    <mergeCell ref="A208:B208"/>
    <mergeCell ref="A247:B247"/>
    <mergeCell ref="A256:B256"/>
    <mergeCell ref="A257:B257"/>
    <mergeCell ref="A125:B125"/>
    <mergeCell ref="A37:B37"/>
    <mergeCell ref="A49:B49"/>
    <mergeCell ref="A58:B58"/>
    <mergeCell ref="A61:B61"/>
    <mergeCell ref="A62:B62"/>
    <mergeCell ref="A69:B69"/>
    <mergeCell ref="A72:B72"/>
    <mergeCell ref="A81:B81"/>
    <mergeCell ref="A82:B82"/>
    <mergeCell ref="A99:B99"/>
    <mergeCell ref="A31:B31"/>
    <mergeCell ref="A1:H1"/>
    <mergeCell ref="A2:G2"/>
    <mergeCell ref="A3:H3"/>
    <mergeCell ref="A7:B7"/>
    <mergeCell ref="A8:B8"/>
    <mergeCell ref="A12:B12"/>
    <mergeCell ref="A20:B20"/>
    <mergeCell ref="A24:B24"/>
  </mergeCells>
  <pageMargins left="0.70866141732283472" right="0.70866141732283472" top="0.74803149606299213" bottom="0.74803149606299213" header="0.31496062992125984" footer="0.31496062992125984"/>
  <pageSetup paperSize="9" scale="6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2019-09-11T14:51:32Z</cp:lastPrinted>
  <dcterms:created xsi:type="dcterms:W3CDTF">2019-09-06T11:37:02Z</dcterms:created>
  <dcterms:modified xsi:type="dcterms:W3CDTF">2019-10-18T12:39:54Z</dcterms:modified>
</cp:coreProperties>
</file>